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195" windowHeight="12270"/>
  </bookViews>
  <sheets>
    <sheet name="Weapons" sheetId="1" r:id="rId1"/>
    <sheet name="Armor" sheetId="2" r:id="rId2"/>
    <sheet name="Alchemy" sheetId="3" r:id="rId3"/>
  </sheets>
  <definedNames>
    <definedName name="_xlnm._FilterDatabase" localSheetId="2" hidden="1">Alchemy!$A$1:$O$571</definedName>
    <definedName name="_xlnm.Print_Area" localSheetId="0">Weapons!$A$1:$W$73</definedName>
  </definedNames>
  <calcPr calcId="125725"/>
</workbook>
</file>

<file path=xl/calcChain.xml><?xml version="1.0" encoding="utf-8"?>
<calcChain xmlns="http://schemas.openxmlformats.org/spreadsheetml/2006/main">
  <c r="T57" i="2"/>
  <c r="K57"/>
  <c r="R57"/>
  <c r="Q57"/>
  <c r="P57"/>
  <c r="O57"/>
  <c r="M57"/>
  <c r="T56"/>
  <c r="K56"/>
  <c r="R56" s="1"/>
  <c r="Q56"/>
  <c r="O56"/>
  <c r="T55"/>
  <c r="K55"/>
  <c r="R55"/>
  <c r="Q55"/>
  <c r="P55"/>
  <c r="O55"/>
  <c r="M55"/>
  <c r="T54"/>
  <c r="K54"/>
  <c r="R54" s="1"/>
  <c r="Q54"/>
  <c r="O54"/>
  <c r="T53"/>
  <c r="K53"/>
  <c r="R53"/>
  <c r="Q53"/>
  <c r="P53"/>
  <c r="O53"/>
  <c r="M53"/>
  <c r="T52"/>
  <c r="K52"/>
  <c r="R52" s="1"/>
  <c r="Q52"/>
  <c r="O52"/>
  <c r="T51"/>
  <c r="K51"/>
  <c r="R51"/>
  <c r="Q51"/>
  <c r="P51"/>
  <c r="O51"/>
  <c r="M51"/>
  <c r="T50"/>
  <c r="K50"/>
  <c r="R50" s="1"/>
  <c r="Q50"/>
  <c r="O50"/>
  <c r="T49"/>
  <c r="K49"/>
  <c r="R49"/>
  <c r="Q49"/>
  <c r="P49"/>
  <c r="O49"/>
  <c r="M49"/>
  <c r="T48"/>
  <c r="K48"/>
  <c r="R48" s="1"/>
  <c r="Q48"/>
  <c r="O48"/>
  <c r="T47"/>
  <c r="K47"/>
  <c r="R47"/>
  <c r="Q47"/>
  <c r="P47"/>
  <c r="O47"/>
  <c r="M47"/>
  <c r="T46"/>
  <c r="K46"/>
  <c r="R46" s="1"/>
  <c r="Q46"/>
  <c r="O46"/>
  <c r="T118"/>
  <c r="K118"/>
  <c r="R118"/>
  <c r="Q118"/>
  <c r="P118"/>
  <c r="O118"/>
  <c r="M118"/>
  <c r="T117"/>
  <c r="K117"/>
  <c r="R117" s="1"/>
  <c r="Q117"/>
  <c r="O117"/>
  <c r="T116"/>
  <c r="K116"/>
  <c r="R116"/>
  <c r="Q116"/>
  <c r="P116"/>
  <c r="O116"/>
  <c r="M116"/>
  <c r="T115"/>
  <c r="K115"/>
  <c r="R115" s="1"/>
  <c r="Q115"/>
  <c r="O115"/>
  <c r="T114"/>
  <c r="K114"/>
  <c r="R114"/>
  <c r="Q114"/>
  <c r="P114"/>
  <c r="O114"/>
  <c r="M114"/>
  <c r="T113"/>
  <c r="K113"/>
  <c r="R113" s="1"/>
  <c r="Q113"/>
  <c r="O113"/>
  <c r="T112"/>
  <c r="K112"/>
  <c r="R112"/>
  <c r="Q112"/>
  <c r="P112"/>
  <c r="O112"/>
  <c r="M112"/>
  <c r="T111"/>
  <c r="K111"/>
  <c r="R111" s="1"/>
  <c r="Q111"/>
  <c r="O111"/>
  <c r="T110"/>
  <c r="K110"/>
  <c r="R110"/>
  <c r="Q110"/>
  <c r="P110"/>
  <c r="O110"/>
  <c r="M110"/>
  <c r="T109"/>
  <c r="K109"/>
  <c r="R109" s="1"/>
  <c r="Q109"/>
  <c r="O109"/>
  <c r="T108"/>
  <c r="K108"/>
  <c r="R108"/>
  <c r="Q108"/>
  <c r="P108"/>
  <c r="O108"/>
  <c r="M108"/>
  <c r="T107"/>
  <c r="K107"/>
  <c r="R107" s="1"/>
  <c r="Q107"/>
  <c r="O107"/>
  <c r="T106"/>
  <c r="K106"/>
  <c r="R106"/>
  <c r="Q106"/>
  <c r="P106"/>
  <c r="O106"/>
  <c r="M106"/>
  <c r="T105"/>
  <c r="K105"/>
  <c r="R105" s="1"/>
  <c r="Q105"/>
  <c r="O105"/>
  <c r="T104"/>
  <c r="K104"/>
  <c r="R104"/>
  <c r="Q104"/>
  <c r="P104"/>
  <c r="O104"/>
  <c r="M104"/>
  <c r="T103"/>
  <c r="K103"/>
  <c r="R103" s="1"/>
  <c r="Q103"/>
  <c r="O103"/>
  <c r="T102"/>
  <c r="K102"/>
  <c r="R102"/>
  <c r="Q102"/>
  <c r="P102"/>
  <c r="O102"/>
  <c r="M102"/>
  <c r="T101"/>
  <c r="K101"/>
  <c r="R101" s="1"/>
  <c r="Q101"/>
  <c r="O101"/>
  <c r="T100"/>
  <c r="K100"/>
  <c r="R100"/>
  <c r="Q100"/>
  <c r="P100"/>
  <c r="O100"/>
  <c r="M100"/>
  <c r="T99"/>
  <c r="K99"/>
  <c r="R99" s="1"/>
  <c r="Q99"/>
  <c r="O99"/>
  <c r="T98"/>
  <c r="K98"/>
  <c r="R98"/>
  <c r="Q98"/>
  <c r="P98"/>
  <c r="O98"/>
  <c r="M98"/>
  <c r="T97"/>
  <c r="K97"/>
  <c r="R97" s="1"/>
  <c r="Q97"/>
  <c r="O97"/>
  <c r="T96"/>
  <c r="K96"/>
  <c r="R96"/>
  <c r="Q96"/>
  <c r="P96"/>
  <c r="O96"/>
  <c r="M96"/>
  <c r="T95"/>
  <c r="K95"/>
  <c r="R95" s="1"/>
  <c r="Q95"/>
  <c r="O95"/>
  <c r="T94"/>
  <c r="K94"/>
  <c r="R94"/>
  <c r="Q94"/>
  <c r="P94"/>
  <c r="O94"/>
  <c r="M94"/>
  <c r="T93"/>
  <c r="K93"/>
  <c r="R93" s="1"/>
  <c r="Q93"/>
  <c r="O93"/>
  <c r="T92"/>
  <c r="K92"/>
  <c r="R92"/>
  <c r="Q92"/>
  <c r="P92"/>
  <c r="O92"/>
  <c r="M92"/>
  <c r="T91"/>
  <c r="K91"/>
  <c r="R91" s="1"/>
  <c r="Q91"/>
  <c r="O91"/>
  <c r="T90"/>
  <c r="K90"/>
  <c r="R90"/>
  <c r="Q90"/>
  <c r="P90"/>
  <c r="O90"/>
  <c r="M90"/>
  <c r="T89"/>
  <c r="K89"/>
  <c r="R89" s="1"/>
  <c r="Q89"/>
  <c r="O89"/>
  <c r="T88"/>
  <c r="K88"/>
  <c r="R88"/>
  <c r="Q88"/>
  <c r="P88"/>
  <c r="O88"/>
  <c r="M88"/>
  <c r="T87"/>
  <c r="K87"/>
  <c r="R87" s="1"/>
  <c r="Q87"/>
  <c r="O87"/>
  <c r="T86"/>
  <c r="K86"/>
  <c r="R86"/>
  <c r="Q86"/>
  <c r="P86"/>
  <c r="O86"/>
  <c r="M86"/>
  <c r="T85"/>
  <c r="K85"/>
  <c r="R85" s="1"/>
  <c r="Q85"/>
  <c r="O85"/>
  <c r="T84"/>
  <c r="K84"/>
  <c r="R84"/>
  <c r="Q84"/>
  <c r="P84"/>
  <c r="O84"/>
  <c r="M84"/>
  <c r="T83"/>
  <c r="K83"/>
  <c r="R83" s="1"/>
  <c r="Q83"/>
  <c r="O83"/>
  <c r="T82"/>
  <c r="K82"/>
  <c r="R82"/>
  <c r="Q82"/>
  <c r="P82"/>
  <c r="O82"/>
  <c r="M82"/>
  <c r="T81"/>
  <c r="K81"/>
  <c r="R81" s="1"/>
  <c r="Q81"/>
  <c r="O81"/>
  <c r="T80"/>
  <c r="K80"/>
  <c r="R80"/>
  <c r="Q80"/>
  <c r="P80"/>
  <c r="O80"/>
  <c r="M80"/>
  <c r="T79"/>
  <c r="K79"/>
  <c r="R79" s="1"/>
  <c r="Q79"/>
  <c r="O79"/>
  <c r="T78"/>
  <c r="K78"/>
  <c r="R78"/>
  <c r="Q78"/>
  <c r="P78"/>
  <c r="O78"/>
  <c r="M78"/>
  <c r="T77"/>
  <c r="K77"/>
  <c r="R77" s="1"/>
  <c r="Q77"/>
  <c r="O77"/>
  <c r="T76"/>
  <c r="K76"/>
  <c r="R76"/>
  <c r="Q76"/>
  <c r="P76"/>
  <c r="O76"/>
  <c r="M76"/>
  <c r="T75"/>
  <c r="K75"/>
  <c r="R75" s="1"/>
  <c r="Q75"/>
  <c r="O75"/>
  <c r="T74"/>
  <c r="K74"/>
  <c r="R74"/>
  <c r="Q74"/>
  <c r="P74"/>
  <c r="O74"/>
  <c r="M74"/>
  <c r="T73"/>
  <c r="K73"/>
  <c r="R73" s="1"/>
  <c r="Q73"/>
  <c r="O73"/>
  <c r="T72"/>
  <c r="K72"/>
  <c r="R72"/>
  <c r="Q72"/>
  <c r="P72"/>
  <c r="O72"/>
  <c r="M72"/>
  <c r="T71"/>
  <c r="K71"/>
  <c r="R71" s="1"/>
  <c r="Q71"/>
  <c r="O71"/>
  <c r="T70"/>
  <c r="K70"/>
  <c r="R70"/>
  <c r="Q70"/>
  <c r="P70"/>
  <c r="O70"/>
  <c r="M70"/>
  <c r="T69"/>
  <c r="K69"/>
  <c r="R69" s="1"/>
  <c r="Q69"/>
  <c r="O69"/>
  <c r="T68"/>
  <c r="K68"/>
  <c r="R68"/>
  <c r="Q68"/>
  <c r="P68"/>
  <c r="O68"/>
  <c r="M68"/>
  <c r="T67"/>
  <c r="K67"/>
  <c r="R67" s="1"/>
  <c r="Q67"/>
  <c r="O67"/>
  <c r="T66"/>
  <c r="K66"/>
  <c r="R66"/>
  <c r="Q66"/>
  <c r="P66"/>
  <c r="O66"/>
  <c r="M66"/>
  <c r="T65"/>
  <c r="K65"/>
  <c r="R65" s="1"/>
  <c r="Q65"/>
  <c r="O65"/>
  <c r="T64"/>
  <c r="K64"/>
  <c r="R64"/>
  <c r="Q64"/>
  <c r="P64"/>
  <c r="O64"/>
  <c r="M64"/>
  <c r="T63"/>
  <c r="K63"/>
  <c r="R63" s="1"/>
  <c r="Q63"/>
  <c r="O63"/>
  <c r="T62"/>
  <c r="K62"/>
  <c r="R62"/>
  <c r="Q62"/>
  <c r="P62"/>
  <c r="O62"/>
  <c r="M62"/>
  <c r="T61"/>
  <c r="K61"/>
  <c r="R61" s="1"/>
  <c r="Q61"/>
  <c r="O61"/>
  <c r="T60"/>
  <c r="K60"/>
  <c r="R60"/>
  <c r="Q60"/>
  <c r="P60"/>
  <c r="O60"/>
  <c r="M60"/>
  <c r="T59"/>
  <c r="K59"/>
  <c r="R59" s="1"/>
  <c r="Q59"/>
  <c r="O59"/>
  <c r="T45"/>
  <c r="K45"/>
  <c r="R45"/>
  <c r="Q45"/>
  <c r="P45"/>
  <c r="O45"/>
  <c r="M45"/>
  <c r="T44"/>
  <c r="K44"/>
  <c r="R44" s="1"/>
  <c r="Q44"/>
  <c r="O44"/>
  <c r="T43"/>
  <c r="K43"/>
  <c r="R43"/>
  <c r="Q43"/>
  <c r="P43"/>
  <c r="O43"/>
  <c r="M43"/>
  <c r="T42"/>
  <c r="K42"/>
  <c r="R42" s="1"/>
  <c r="Q42"/>
  <c r="O42"/>
  <c r="T41"/>
  <c r="K41"/>
  <c r="R41"/>
  <c r="Q41"/>
  <c r="P41"/>
  <c r="O41"/>
  <c r="M41"/>
  <c r="T40"/>
  <c r="K40"/>
  <c r="R40" s="1"/>
  <c r="Q40"/>
  <c r="O40"/>
  <c r="T39"/>
  <c r="K39"/>
  <c r="R39"/>
  <c r="Q39"/>
  <c r="P39"/>
  <c r="O39"/>
  <c r="M39"/>
  <c r="T38"/>
  <c r="K38"/>
  <c r="R38" s="1"/>
  <c r="Q38"/>
  <c r="O38"/>
  <c r="T37"/>
  <c r="K37"/>
  <c r="R37"/>
  <c r="Q37"/>
  <c r="P37"/>
  <c r="O37"/>
  <c r="M37"/>
  <c r="T36"/>
  <c r="K36"/>
  <c r="R36" s="1"/>
  <c r="Q36"/>
  <c r="O36"/>
  <c r="T35"/>
  <c r="K35"/>
  <c r="R35"/>
  <c r="Q35"/>
  <c r="P35"/>
  <c r="O35"/>
  <c r="M35"/>
  <c r="T34"/>
  <c r="K34"/>
  <c r="R34" s="1"/>
  <c r="Q34"/>
  <c r="O34"/>
  <c r="T33"/>
  <c r="K33"/>
  <c r="R33"/>
  <c r="Q33"/>
  <c r="P33"/>
  <c r="O33"/>
  <c r="M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4"/>
  <c r="T3"/>
  <c r="R32"/>
  <c r="Q32"/>
  <c r="P32"/>
  <c r="O32"/>
  <c r="M32"/>
  <c r="R31"/>
  <c r="Q31"/>
  <c r="P31"/>
  <c r="O31"/>
  <c r="M31"/>
  <c r="R30"/>
  <c r="Q30"/>
  <c r="P30"/>
  <c r="O30"/>
  <c r="M30"/>
  <c r="R29"/>
  <c r="Q29"/>
  <c r="P29"/>
  <c r="O29"/>
  <c r="M29"/>
  <c r="R28"/>
  <c r="Q28"/>
  <c r="P28"/>
  <c r="O28"/>
  <c r="M28"/>
  <c r="R27"/>
  <c r="Q27"/>
  <c r="P27"/>
  <c r="O27"/>
  <c r="M27"/>
  <c r="R26"/>
  <c r="Q26"/>
  <c r="P26"/>
  <c r="O26"/>
  <c r="M26"/>
  <c r="R25"/>
  <c r="Q25"/>
  <c r="P25"/>
  <c r="O25"/>
  <c r="M25"/>
  <c r="R24"/>
  <c r="Q24"/>
  <c r="P24"/>
  <c r="O24"/>
  <c r="M24"/>
  <c r="R23"/>
  <c r="Q23"/>
  <c r="P23"/>
  <c r="O23"/>
  <c r="M23"/>
  <c r="R22"/>
  <c r="Q22"/>
  <c r="P22"/>
  <c r="O22"/>
  <c r="M22"/>
  <c r="R21"/>
  <c r="Q21"/>
  <c r="P21"/>
  <c r="O21"/>
  <c r="M21"/>
  <c r="R20"/>
  <c r="Q20"/>
  <c r="P20"/>
  <c r="O20"/>
  <c r="M20"/>
  <c r="R19"/>
  <c r="Q19"/>
  <c r="P19"/>
  <c r="O19"/>
  <c r="M19"/>
  <c r="R18"/>
  <c r="Q18"/>
  <c r="P18"/>
  <c r="O18"/>
  <c r="M18"/>
  <c r="R17"/>
  <c r="Q17"/>
  <c r="P17"/>
  <c r="O17"/>
  <c r="M17"/>
  <c r="F10" i="3"/>
  <c r="F13"/>
  <c r="F16"/>
  <c r="F19"/>
  <c r="F22"/>
  <c r="F33"/>
  <c r="F36"/>
  <c r="F47"/>
  <c r="F50"/>
  <c r="F53"/>
  <c r="F56"/>
  <c r="F59"/>
  <c r="F62"/>
  <c r="F65"/>
  <c r="F68"/>
  <c r="F91"/>
  <c r="F95"/>
  <c r="F99"/>
  <c r="F104"/>
  <c r="F108"/>
  <c r="F220"/>
  <c r="F222"/>
  <c r="F224"/>
  <c r="F221"/>
  <c r="F219"/>
  <c r="F223"/>
  <c r="F274"/>
  <c r="F276"/>
  <c r="F272"/>
  <c r="F277"/>
  <c r="F275"/>
  <c r="F268"/>
  <c r="F270"/>
  <c r="F269"/>
  <c r="F271"/>
  <c r="F278"/>
  <c r="F273"/>
  <c r="F319"/>
  <c r="F331"/>
  <c r="F322"/>
  <c r="F321"/>
  <c r="F323"/>
  <c r="F326"/>
  <c r="F307"/>
  <c r="F308"/>
  <c r="F310"/>
  <c r="F356"/>
  <c r="F309"/>
  <c r="F329"/>
  <c r="F330"/>
  <c r="F327"/>
  <c r="F320"/>
  <c r="F361"/>
  <c r="F363"/>
  <c r="F328"/>
  <c r="F325"/>
  <c r="F324"/>
  <c r="F362"/>
  <c r="F8"/>
  <c r="F11"/>
  <c r="F14"/>
  <c r="F17"/>
  <c r="F20"/>
  <c r="F23"/>
  <c r="F34"/>
  <c r="F37"/>
  <c r="F48"/>
  <c r="F51"/>
  <c r="F54"/>
  <c r="F57"/>
  <c r="F60"/>
  <c r="F63"/>
  <c r="F66"/>
  <c r="F69"/>
  <c r="F92"/>
  <c r="F96"/>
  <c r="F100"/>
  <c r="F105"/>
  <c r="F109"/>
  <c r="F227"/>
  <c r="F229"/>
  <c r="F231"/>
  <c r="F228"/>
  <c r="F226"/>
  <c r="F230"/>
  <c r="F285"/>
  <c r="F287"/>
  <c r="F283"/>
  <c r="F288"/>
  <c r="F286"/>
  <c r="F279"/>
  <c r="F281"/>
  <c r="F280"/>
  <c r="F282"/>
  <c r="F289"/>
  <c r="F284"/>
  <c r="F343"/>
  <c r="F353"/>
  <c r="F346"/>
  <c r="F345"/>
  <c r="F347"/>
  <c r="F360"/>
  <c r="F315"/>
  <c r="F316"/>
  <c r="F318"/>
  <c r="F359"/>
  <c r="F317"/>
  <c r="F351"/>
  <c r="F352"/>
  <c r="F350"/>
  <c r="F344"/>
  <c r="F367"/>
  <c r="F369"/>
  <c r="F355"/>
  <c r="F349"/>
  <c r="F348"/>
  <c r="F368"/>
  <c r="F9"/>
  <c r="F12"/>
  <c r="F15"/>
  <c r="F18"/>
  <c r="F21"/>
  <c r="F24"/>
  <c r="F35"/>
  <c r="F38"/>
  <c r="F49"/>
  <c r="F52"/>
  <c r="F55"/>
  <c r="F58"/>
  <c r="F61"/>
  <c r="F64"/>
  <c r="F67"/>
  <c r="F70"/>
  <c r="F94"/>
  <c r="F97"/>
  <c r="F102"/>
  <c r="F106"/>
  <c r="F111"/>
  <c r="F233"/>
  <c r="F235"/>
  <c r="F237"/>
  <c r="F234"/>
  <c r="F232"/>
  <c r="F236"/>
  <c r="F296"/>
  <c r="F298"/>
  <c r="F294"/>
  <c r="F299"/>
  <c r="F297"/>
  <c r="F290"/>
  <c r="F292"/>
  <c r="F291"/>
  <c r="F293"/>
  <c r="F300"/>
  <c r="F295"/>
  <c r="F332"/>
  <c r="F342"/>
  <c r="F335"/>
  <c r="F334"/>
  <c r="F336"/>
  <c r="F358"/>
  <c r="F311"/>
  <c r="F312"/>
  <c r="F314"/>
  <c r="F357"/>
  <c r="F313"/>
  <c r="F340"/>
  <c r="F341"/>
  <c r="F339"/>
  <c r="F333"/>
  <c r="F364"/>
  <c r="F366"/>
  <c r="F354"/>
  <c r="F338"/>
  <c r="F337"/>
  <c r="F365"/>
  <c r="F500"/>
  <c r="F507"/>
  <c r="F529"/>
  <c r="F524"/>
  <c r="F501"/>
  <c r="F528"/>
  <c r="F502"/>
  <c r="F525"/>
  <c r="F503"/>
  <c r="F510"/>
  <c r="F515"/>
  <c r="F519"/>
  <c r="F521"/>
  <c r="F516"/>
  <c r="F514"/>
  <c r="F518"/>
  <c r="F520"/>
  <c r="F517"/>
  <c r="F527"/>
  <c r="F509"/>
  <c r="F512"/>
  <c r="F513"/>
  <c r="F508"/>
  <c r="F506"/>
  <c r="F522"/>
  <c r="F505"/>
  <c r="F511"/>
  <c r="F526"/>
  <c r="F504"/>
  <c r="F523"/>
  <c r="F28"/>
  <c r="F30"/>
  <c r="F29"/>
  <c r="F225"/>
  <c r="F2"/>
  <c r="F3"/>
  <c r="F4"/>
  <c r="F5"/>
  <c r="F6"/>
  <c r="F25"/>
  <c r="F26"/>
  <c r="F27"/>
  <c r="F31"/>
  <c r="F32"/>
  <c r="F39"/>
  <c r="F40"/>
  <c r="F41"/>
  <c r="F42"/>
  <c r="F43"/>
  <c r="F44"/>
  <c r="F45"/>
  <c r="F46"/>
  <c r="F71"/>
  <c r="F72"/>
  <c r="F73"/>
  <c r="F74"/>
  <c r="F75"/>
  <c r="F76"/>
  <c r="F77"/>
  <c r="F78"/>
  <c r="F79"/>
  <c r="F80"/>
  <c r="F89"/>
  <c r="F112"/>
  <c r="F114"/>
  <c r="F123"/>
  <c r="F201"/>
  <c r="F210"/>
  <c r="F488"/>
  <c r="F489"/>
  <c r="F445"/>
  <c r="F436"/>
  <c r="F446"/>
  <c r="F450"/>
  <c r="F438"/>
  <c r="F451"/>
  <c r="F429"/>
  <c r="F439"/>
  <c r="F433"/>
  <c r="F424"/>
  <c r="F440"/>
  <c r="F426"/>
  <c r="F443"/>
  <c r="F422"/>
  <c r="F449"/>
  <c r="F431"/>
  <c r="F437"/>
  <c r="F442"/>
  <c r="F447"/>
  <c r="F435"/>
  <c r="F432"/>
  <c r="F448"/>
  <c r="F441"/>
  <c r="F430"/>
  <c r="F423"/>
  <c r="F425"/>
  <c r="F434"/>
  <c r="F427"/>
  <c r="F444"/>
  <c r="F428"/>
  <c r="F455"/>
  <c r="F454"/>
  <c r="F479"/>
  <c r="F478"/>
  <c r="F453"/>
  <c r="F452"/>
  <c r="F469"/>
  <c r="F468"/>
  <c r="F471"/>
  <c r="F470"/>
  <c r="F467"/>
  <c r="F466"/>
  <c r="F473"/>
  <c r="F472"/>
  <c r="F459"/>
  <c r="F458"/>
  <c r="F477"/>
  <c r="F476"/>
  <c r="F485"/>
  <c r="F484"/>
  <c r="F487"/>
  <c r="F486"/>
  <c r="F465"/>
  <c r="F464"/>
  <c r="F457"/>
  <c r="F456"/>
  <c r="F475"/>
  <c r="F474"/>
  <c r="F463"/>
  <c r="F462"/>
  <c r="F461"/>
  <c r="F460"/>
  <c r="F483"/>
  <c r="F482"/>
  <c r="F481"/>
  <c r="F480"/>
  <c r="F81"/>
  <c r="F82"/>
  <c r="F83"/>
  <c r="F84"/>
  <c r="F88"/>
  <c r="F90"/>
  <c r="F93"/>
  <c r="F101"/>
  <c r="F110"/>
  <c r="F113"/>
  <c r="F115"/>
  <c r="F119"/>
  <c r="F172"/>
  <c r="F173"/>
  <c r="F189"/>
  <c r="F192"/>
  <c r="F214"/>
  <c r="F217"/>
  <c r="F85"/>
  <c r="F98"/>
  <c r="F117"/>
  <c r="F116"/>
  <c r="F133"/>
  <c r="F157"/>
  <c r="F152"/>
  <c r="F178"/>
  <c r="F195"/>
  <c r="F190"/>
  <c r="F209"/>
  <c r="F245"/>
  <c r="F420"/>
  <c r="F541"/>
  <c r="F557"/>
  <c r="F86"/>
  <c r="F103"/>
  <c r="F120"/>
  <c r="F118"/>
  <c r="F136"/>
  <c r="F161"/>
  <c r="F155"/>
  <c r="F180"/>
  <c r="F199"/>
  <c r="F193"/>
  <c r="F212"/>
  <c r="F247"/>
  <c r="F419"/>
  <c r="F540"/>
  <c r="F556"/>
  <c r="F87"/>
  <c r="F107"/>
  <c r="F122"/>
  <c r="F121"/>
  <c r="F141"/>
  <c r="F167"/>
  <c r="F158"/>
  <c r="F182"/>
  <c r="F202"/>
  <c r="F197"/>
  <c r="F215"/>
  <c r="F249"/>
  <c r="F421"/>
  <c r="F542"/>
  <c r="F558"/>
  <c r="F126"/>
  <c r="F127"/>
  <c r="F128"/>
  <c r="F143"/>
  <c r="F145"/>
  <c r="F147"/>
  <c r="F156"/>
  <c r="F159"/>
  <c r="F162"/>
  <c r="F146"/>
  <c r="F148"/>
  <c r="F149"/>
  <c r="F163"/>
  <c r="F165"/>
  <c r="F169"/>
  <c r="F174"/>
  <c r="F175"/>
  <c r="F177"/>
  <c r="F181"/>
  <c r="F183"/>
  <c r="F184"/>
  <c r="F196"/>
  <c r="F200"/>
  <c r="F203"/>
  <c r="F218"/>
  <c r="F238"/>
  <c r="F240"/>
  <c r="F491"/>
  <c r="F490"/>
  <c r="F492"/>
  <c r="F537"/>
  <c r="F536"/>
  <c r="F538"/>
  <c r="F549"/>
  <c r="F548"/>
  <c r="F550"/>
  <c r="F124"/>
  <c r="F125"/>
  <c r="F137"/>
  <c r="F139"/>
  <c r="F150"/>
  <c r="F153"/>
  <c r="F142"/>
  <c r="F144"/>
  <c r="F151"/>
  <c r="F154"/>
  <c r="F166"/>
  <c r="F170"/>
  <c r="F176"/>
  <c r="F179"/>
  <c r="F191"/>
  <c r="F194"/>
  <c r="F213"/>
  <c r="F216"/>
  <c r="F493"/>
  <c r="F494"/>
  <c r="F496"/>
  <c r="F497"/>
  <c r="F533"/>
  <c r="F534"/>
  <c r="F129"/>
  <c r="F130"/>
  <c r="F131"/>
  <c r="F132"/>
  <c r="F306"/>
  <c r="F370"/>
  <c r="F371"/>
  <c r="F372"/>
  <c r="F404"/>
  <c r="F405"/>
  <c r="F406"/>
  <c r="F407"/>
  <c r="F495"/>
  <c r="F498"/>
  <c r="F499"/>
  <c r="F530"/>
  <c r="F562"/>
  <c r="F244"/>
  <c r="F160"/>
  <c r="F164"/>
  <c r="F168"/>
  <c r="F171"/>
  <c r="F204"/>
  <c r="F205"/>
  <c r="F207"/>
  <c r="F208"/>
  <c r="F246"/>
  <c r="F248"/>
  <c r="F250"/>
  <c r="F251"/>
  <c r="F256"/>
  <c r="F258"/>
  <c r="F260"/>
  <c r="F263"/>
  <c r="F302"/>
  <c r="F303"/>
  <c r="F304"/>
  <c r="F305"/>
  <c r="F378"/>
  <c r="F380"/>
  <c r="F382"/>
  <c r="F384"/>
  <c r="F386"/>
  <c r="F389"/>
  <c r="F392"/>
  <c r="F394"/>
  <c r="F397"/>
  <c r="F400"/>
  <c r="F402"/>
  <c r="F408"/>
  <c r="F409"/>
  <c r="F410"/>
  <c r="F411"/>
  <c r="F416"/>
  <c r="F418"/>
  <c r="F134"/>
  <c r="F135"/>
  <c r="F138"/>
  <c r="F140"/>
  <c r="F185"/>
  <c r="F186"/>
  <c r="F187"/>
  <c r="F188"/>
  <c r="F239"/>
  <c r="F241"/>
  <c r="F242"/>
  <c r="F243"/>
  <c r="F252"/>
  <c r="F253"/>
  <c r="F254"/>
  <c r="F255"/>
  <c r="F264"/>
  <c r="F265"/>
  <c r="F266"/>
  <c r="F267"/>
  <c r="F373"/>
  <c r="F374"/>
  <c r="F375"/>
  <c r="F377"/>
  <c r="F385"/>
  <c r="F388"/>
  <c r="F390"/>
  <c r="F391"/>
  <c r="F393"/>
  <c r="F395"/>
  <c r="F396"/>
  <c r="F398"/>
  <c r="F401"/>
  <c r="F403"/>
  <c r="F531"/>
  <c r="F532"/>
  <c r="F535"/>
  <c r="F539"/>
  <c r="F198"/>
  <c r="F206"/>
  <c r="F211"/>
  <c r="F257"/>
  <c r="F259"/>
  <c r="F262"/>
  <c r="F379"/>
  <c r="F381"/>
  <c r="F383"/>
  <c r="F544"/>
  <c r="F546"/>
  <c r="F551"/>
  <c r="F261"/>
  <c r="F301"/>
  <c r="F376"/>
  <c r="F387"/>
  <c r="F399"/>
  <c r="F412"/>
  <c r="F413"/>
  <c r="F414"/>
  <c r="F415"/>
  <c r="F417"/>
  <c r="F543"/>
  <c r="F545"/>
  <c r="F547"/>
  <c r="F552"/>
  <c r="F566"/>
  <c r="F555"/>
  <c r="F560"/>
  <c r="F553"/>
  <c r="F554"/>
  <c r="F559"/>
  <c r="F561"/>
  <c r="F563"/>
  <c r="F565"/>
  <c r="F568"/>
  <c r="F569"/>
  <c r="F570"/>
  <c r="F564"/>
  <c r="F567"/>
  <c r="F571"/>
  <c r="F7"/>
  <c r="M6" i="1"/>
  <c r="O6" s="1"/>
  <c r="M20"/>
  <c r="O20" s="1"/>
  <c r="M3" i="2"/>
  <c r="M5"/>
  <c r="M6"/>
  <c r="M7"/>
  <c r="M8"/>
  <c r="M9"/>
  <c r="M10"/>
  <c r="M11"/>
  <c r="M12"/>
  <c r="M13"/>
  <c r="M14"/>
  <c r="M15"/>
  <c r="M16"/>
  <c r="M4"/>
  <c r="R16"/>
  <c r="Q16"/>
  <c r="P16"/>
  <c r="O16"/>
  <c r="R15"/>
  <c r="Q15"/>
  <c r="P15"/>
  <c r="O15"/>
  <c r="R14"/>
  <c r="Q14"/>
  <c r="P14"/>
  <c r="O14"/>
  <c r="R13"/>
  <c r="Q13"/>
  <c r="P13"/>
  <c r="O13"/>
  <c r="R12"/>
  <c r="Q12"/>
  <c r="P12"/>
  <c r="O12"/>
  <c r="R11"/>
  <c r="Q11"/>
  <c r="P11"/>
  <c r="O11"/>
  <c r="R10"/>
  <c r="Q10"/>
  <c r="P10"/>
  <c r="O10"/>
  <c r="R9"/>
  <c r="Q9"/>
  <c r="P9"/>
  <c r="O9"/>
  <c r="R8"/>
  <c r="Q8"/>
  <c r="P8"/>
  <c r="O8"/>
  <c r="R7"/>
  <c r="Q7"/>
  <c r="P7"/>
  <c r="O7"/>
  <c r="R6"/>
  <c r="Q6"/>
  <c r="P6"/>
  <c r="O6"/>
  <c r="R5"/>
  <c r="Q5"/>
  <c r="P5"/>
  <c r="O5"/>
  <c r="R4"/>
  <c r="Q4"/>
  <c r="P4"/>
  <c r="O4"/>
  <c r="R3"/>
  <c r="Q3"/>
  <c r="P3"/>
  <c r="O3"/>
  <c r="M67" i="1"/>
  <c r="O67" s="1"/>
  <c r="M68"/>
  <c r="O68" s="1"/>
  <c r="M69"/>
  <c r="O69" s="1"/>
  <c r="M73"/>
  <c r="O73" s="1"/>
  <c r="M72"/>
  <c r="O72" s="1"/>
  <c r="M71"/>
  <c r="O71" s="1"/>
  <c r="T73"/>
  <c r="S73"/>
  <c r="R73"/>
  <c r="Q73"/>
  <c r="T72"/>
  <c r="S72"/>
  <c r="R72"/>
  <c r="Q72"/>
  <c r="S71"/>
  <c r="Q71"/>
  <c r="T69"/>
  <c r="S69"/>
  <c r="R69"/>
  <c r="Q69"/>
  <c r="M64"/>
  <c r="O64"/>
  <c r="M65"/>
  <c r="O65" s="1"/>
  <c r="M62"/>
  <c r="O62" s="1"/>
  <c r="M61"/>
  <c r="O61" s="1"/>
  <c r="M60"/>
  <c r="O60" s="1"/>
  <c r="M59"/>
  <c r="O59" s="1"/>
  <c r="M58"/>
  <c r="M57"/>
  <c r="M56"/>
  <c r="M55"/>
  <c r="M54"/>
  <c r="M53"/>
  <c r="M51"/>
  <c r="O51" s="1"/>
  <c r="M50"/>
  <c r="O50" s="1"/>
  <c r="M49"/>
  <c r="O49" s="1"/>
  <c r="M48"/>
  <c r="O48" s="1"/>
  <c r="M47"/>
  <c r="M46"/>
  <c r="M45"/>
  <c r="M44"/>
  <c r="M43"/>
  <c r="M42"/>
  <c r="M41"/>
  <c r="M40"/>
  <c r="M39"/>
  <c r="M38"/>
  <c r="M37"/>
  <c r="M36"/>
  <c r="M34"/>
  <c r="O34" s="1"/>
  <c r="M33"/>
  <c r="M32"/>
  <c r="O32" s="1"/>
  <c r="M31"/>
  <c r="O31" s="1"/>
  <c r="M30"/>
  <c r="M29"/>
  <c r="M28"/>
  <c r="M27"/>
  <c r="M26"/>
  <c r="M25"/>
  <c r="M24"/>
  <c r="O24" s="1"/>
  <c r="M23"/>
  <c r="O23" s="1"/>
  <c r="M22"/>
  <c r="O22" s="1"/>
  <c r="M21"/>
  <c r="O21" s="1"/>
  <c r="M19"/>
  <c r="O19" s="1"/>
  <c r="M18"/>
  <c r="M17"/>
  <c r="M16"/>
  <c r="M15"/>
  <c r="M14"/>
  <c r="M13"/>
  <c r="O13" s="1"/>
  <c r="M12"/>
  <c r="M11"/>
  <c r="M10"/>
  <c r="M9"/>
  <c r="M8"/>
  <c r="O8" s="1"/>
  <c r="M7"/>
  <c r="M5"/>
  <c r="M4"/>
  <c r="M3"/>
  <c r="T68"/>
  <c r="S68"/>
  <c r="R68"/>
  <c r="Q68"/>
  <c r="T67"/>
  <c r="S67"/>
  <c r="R67"/>
  <c r="Q67"/>
  <c r="T65"/>
  <c r="S65"/>
  <c r="R65"/>
  <c r="Q65"/>
  <c r="T64"/>
  <c r="S64"/>
  <c r="R64"/>
  <c r="Q64"/>
  <c r="T62"/>
  <c r="S62"/>
  <c r="R62"/>
  <c r="Q62"/>
  <c r="T61"/>
  <c r="S61"/>
  <c r="R61"/>
  <c r="Q61"/>
  <c r="T60"/>
  <c r="S60"/>
  <c r="R60"/>
  <c r="Q60"/>
  <c r="T59"/>
  <c r="S59"/>
  <c r="R59"/>
  <c r="Q59"/>
  <c r="T58"/>
  <c r="S58"/>
  <c r="R58"/>
  <c r="Q58"/>
  <c r="O58"/>
  <c r="T57"/>
  <c r="S57"/>
  <c r="R57"/>
  <c r="Q57"/>
  <c r="O57"/>
  <c r="T56"/>
  <c r="S56"/>
  <c r="R56"/>
  <c r="Q56"/>
  <c r="O56"/>
  <c r="T55"/>
  <c r="S55"/>
  <c r="R55"/>
  <c r="Q55"/>
  <c r="O55"/>
  <c r="T54"/>
  <c r="S54"/>
  <c r="R54"/>
  <c r="Q54"/>
  <c r="O54"/>
  <c r="T53"/>
  <c r="S53"/>
  <c r="R53"/>
  <c r="Q53"/>
  <c r="O53"/>
  <c r="S75"/>
  <c r="O11"/>
  <c r="N75"/>
  <c r="O75" s="1"/>
  <c r="R75" s="1"/>
  <c r="T75" s="1"/>
  <c r="O41"/>
  <c r="O40"/>
  <c r="O39"/>
  <c r="O38"/>
  <c r="O37"/>
  <c r="O36"/>
  <c r="O33"/>
  <c r="O12"/>
  <c r="O5"/>
  <c r="T51"/>
  <c r="S51"/>
  <c r="R51"/>
  <c r="Q51"/>
  <c r="T50"/>
  <c r="S50"/>
  <c r="R50"/>
  <c r="Q50"/>
  <c r="T49"/>
  <c r="S49"/>
  <c r="R49"/>
  <c r="Q49"/>
  <c r="T48"/>
  <c r="S48"/>
  <c r="R48"/>
  <c r="Q48"/>
  <c r="T47"/>
  <c r="S47"/>
  <c r="R47"/>
  <c r="Q47"/>
  <c r="T46"/>
  <c r="S46"/>
  <c r="R46"/>
  <c r="Q46"/>
  <c r="T45"/>
  <c r="S45"/>
  <c r="R45"/>
  <c r="Q45"/>
  <c r="T44"/>
  <c r="S44"/>
  <c r="R44"/>
  <c r="Q44"/>
  <c r="T43"/>
  <c r="S43"/>
  <c r="R43"/>
  <c r="Q43"/>
  <c r="T42"/>
  <c r="S42"/>
  <c r="R42"/>
  <c r="Q42"/>
  <c r="T41"/>
  <c r="S41"/>
  <c r="R41"/>
  <c r="Q41"/>
  <c r="T40"/>
  <c r="S40"/>
  <c r="R40"/>
  <c r="Q40"/>
  <c r="T39"/>
  <c r="S39"/>
  <c r="R39"/>
  <c r="Q39"/>
  <c r="T38"/>
  <c r="S38"/>
  <c r="R38"/>
  <c r="Q38"/>
  <c r="T37"/>
  <c r="S37"/>
  <c r="R37"/>
  <c r="Q37"/>
  <c r="T36"/>
  <c r="S36"/>
  <c r="R36"/>
  <c r="Q36"/>
  <c r="Q4"/>
  <c r="R4"/>
  <c r="S4"/>
  <c r="T4"/>
  <c r="Q5"/>
  <c r="R5"/>
  <c r="S5"/>
  <c r="T5"/>
  <c r="Q6"/>
  <c r="R6"/>
  <c r="S6"/>
  <c r="T6"/>
  <c r="Q7"/>
  <c r="R7"/>
  <c r="S7"/>
  <c r="T7"/>
  <c r="Q8"/>
  <c r="R8"/>
  <c r="S8"/>
  <c r="T8"/>
  <c r="Q9"/>
  <c r="R9"/>
  <c r="S9"/>
  <c r="T9"/>
  <c r="Q10"/>
  <c r="R10"/>
  <c r="S10"/>
  <c r="T10"/>
  <c r="Q11"/>
  <c r="R11"/>
  <c r="S11"/>
  <c r="T11"/>
  <c r="Q12"/>
  <c r="R12"/>
  <c r="S12"/>
  <c r="T12"/>
  <c r="Q13"/>
  <c r="R13"/>
  <c r="S13"/>
  <c r="T13"/>
  <c r="Q14"/>
  <c r="R14"/>
  <c r="S14"/>
  <c r="T14"/>
  <c r="Q15"/>
  <c r="R15"/>
  <c r="S15"/>
  <c r="T15"/>
  <c r="Q16"/>
  <c r="R16"/>
  <c r="S16"/>
  <c r="T16"/>
  <c r="Q17"/>
  <c r="R17"/>
  <c r="S17"/>
  <c r="T17"/>
  <c r="Q18"/>
  <c r="R18"/>
  <c r="S18"/>
  <c r="T18"/>
  <c r="Q19"/>
  <c r="R19"/>
  <c r="S19"/>
  <c r="T19"/>
  <c r="Q20"/>
  <c r="R20"/>
  <c r="S20"/>
  <c r="T20"/>
  <c r="Q21"/>
  <c r="R21"/>
  <c r="S21"/>
  <c r="T21"/>
  <c r="Q22"/>
  <c r="R22"/>
  <c r="S22"/>
  <c r="T22"/>
  <c r="Q23"/>
  <c r="R23"/>
  <c r="S23"/>
  <c r="T23"/>
  <c r="Q24"/>
  <c r="R24"/>
  <c r="S24"/>
  <c r="T24"/>
  <c r="Q25"/>
  <c r="R25"/>
  <c r="S25"/>
  <c r="T25"/>
  <c r="Q26"/>
  <c r="R26"/>
  <c r="S26"/>
  <c r="T26"/>
  <c r="Q27"/>
  <c r="R27"/>
  <c r="S27"/>
  <c r="T27"/>
  <c r="Q28"/>
  <c r="R28"/>
  <c r="S28"/>
  <c r="T28"/>
  <c r="Q29"/>
  <c r="R29"/>
  <c r="S29"/>
  <c r="T29"/>
  <c r="Q30"/>
  <c r="R30"/>
  <c r="S30"/>
  <c r="T30"/>
  <c r="Q31"/>
  <c r="R31"/>
  <c r="S31"/>
  <c r="T31"/>
  <c r="Q32"/>
  <c r="R32"/>
  <c r="S32"/>
  <c r="T32"/>
  <c r="Q33"/>
  <c r="R33"/>
  <c r="S33"/>
  <c r="T33"/>
  <c r="Q34"/>
  <c r="R34"/>
  <c r="S34"/>
  <c r="T34"/>
  <c r="T3"/>
  <c r="S3"/>
  <c r="R3"/>
  <c r="Q3"/>
  <c r="R71" l="1"/>
  <c r="T71"/>
  <c r="M34" i="2"/>
  <c r="P34"/>
  <c r="M36"/>
  <c r="P36"/>
  <c r="M38"/>
  <c r="P38"/>
  <c r="M40"/>
  <c r="P40"/>
  <c r="M42"/>
  <c r="P42"/>
  <c r="M44"/>
  <c r="P44"/>
  <c r="M59"/>
  <c r="P59"/>
  <c r="M61"/>
  <c r="P61"/>
  <c r="M63"/>
  <c r="P63"/>
  <c r="M65"/>
  <c r="P65"/>
  <c r="M67"/>
  <c r="P67"/>
  <c r="M69"/>
  <c r="P69"/>
  <c r="M71"/>
  <c r="P71"/>
  <c r="M73"/>
  <c r="P73"/>
  <c r="M75"/>
  <c r="P75"/>
  <c r="M77"/>
  <c r="P77"/>
  <c r="M79"/>
  <c r="P79"/>
  <c r="M81"/>
  <c r="P81"/>
  <c r="M83"/>
  <c r="P83"/>
  <c r="M85"/>
  <c r="P85"/>
  <c r="M87"/>
  <c r="P87"/>
  <c r="M89"/>
  <c r="P89"/>
  <c r="M91"/>
  <c r="P91"/>
  <c r="M93"/>
  <c r="P93"/>
  <c r="M95"/>
  <c r="P95"/>
  <c r="M97"/>
  <c r="P97"/>
  <c r="M99"/>
  <c r="P99"/>
  <c r="M101"/>
  <c r="P101"/>
  <c r="M103"/>
  <c r="P103"/>
  <c r="M105"/>
  <c r="P105"/>
  <c r="M107"/>
  <c r="P107"/>
  <c r="M109"/>
  <c r="P109"/>
  <c r="M111"/>
  <c r="P111"/>
  <c r="M113"/>
  <c r="P113"/>
  <c r="M115"/>
  <c r="P115"/>
  <c r="M117"/>
  <c r="P117"/>
  <c r="M46"/>
  <c r="P46"/>
  <c r="M48"/>
  <c r="P48"/>
  <c r="M50"/>
  <c r="P50"/>
  <c r="M52"/>
  <c r="P52"/>
  <c r="M54"/>
  <c r="P54"/>
  <c r="M56"/>
  <c r="P56"/>
</calcChain>
</file>

<file path=xl/sharedStrings.xml><?xml version="1.0" encoding="utf-8"?>
<sst xmlns="http://schemas.openxmlformats.org/spreadsheetml/2006/main" count="3153" uniqueCount="842">
  <si>
    <t>Damage: 35</t>
  </si>
  <si>
    <t>Damage: 55</t>
  </si>
  <si>
    <t>Omni Life-Drain</t>
  </si>
  <si>
    <t>Reactive</t>
  </si>
  <si>
    <t>Volatile Fire Alloy Weapon Tincture</t>
  </si>
  <si>
    <t>Volatile Cold Alloy Weapon Tincture</t>
  </si>
  <si>
    <t>Volatile Energy Alloy Weapon Tincture</t>
  </si>
  <si>
    <t>Volatile Spirit Alloy Weapon Tincture</t>
  </si>
  <si>
    <t>Volatile Fire Fine Alloy Weapon Tincture</t>
  </si>
  <si>
    <t>Volatile Cold Fine Alloy Weapon Tincture</t>
  </si>
  <si>
    <t>Volatile Energy Fine Alloy Weapon Tincture</t>
  </si>
  <si>
    <t>Volatile Spirit Fine Alloy Weapon Tincture</t>
  </si>
  <si>
    <t>Volatile Fire Mithril Weapon Tincture</t>
  </si>
  <si>
    <t>Volatile Cold Mithril Weapon Tincture</t>
  </si>
  <si>
    <t>Volatile Energy Mithril Weapon Tincture</t>
  </si>
  <si>
    <t>Volatile Spirit Mithril Weapon Tincture</t>
  </si>
  <si>
    <t>Volatile Fire Adamantium Weapon Tincture</t>
  </si>
  <si>
    <t>Volatile Cold Adamantium Weapon Tincture</t>
  </si>
  <si>
    <t>Volatile Energy Adamantium Weapon Tincture</t>
  </si>
  <si>
    <t>Volatile Spirit Adamantium Weapon Tincture</t>
  </si>
  <si>
    <t>Volatile Fire Asterite Weapon Tincture</t>
  </si>
  <si>
    <t>Volatile Cold Asterite Weapon Tincture</t>
  </si>
  <si>
    <t>Volatile Energy Asterite Weapon Tincture</t>
  </si>
  <si>
    <t>Volatile Spirit Asterite Weapon Tincture</t>
  </si>
  <si>
    <t>Volatile Fire Netherium Weapon Tincture</t>
  </si>
  <si>
    <t>Volatile Cold Netherium Weapon Tincture</t>
  </si>
  <si>
    <t>Volatile Energy Netherium Weapon Tincture</t>
  </si>
  <si>
    <t>Volatile Spirit Netherium Weapon Tincture</t>
  </si>
  <si>
    <t>Volatile Provoking Netherium Weapon Tincture</t>
  </si>
  <si>
    <t>Volatile Depletion Netherium Weapon Tincture</t>
  </si>
  <si>
    <t>Volatile Ablative Arcanium Weapon Tincture</t>
  </si>
  <si>
    <t>Volatile Hardening Arcanium Weapon Tincture</t>
  </si>
  <si>
    <t>Volatile Eroding Arcanium Weapon Tincture</t>
  </si>
  <si>
    <t>Volatile Celeric Arcanium Weapon Tincture</t>
  </si>
  <si>
    <t>Volatile Shard Arcanium Weapon Tincture</t>
  </si>
  <si>
    <t>Volatile Fire Arcanium Weapon Tincture</t>
  </si>
  <si>
    <t>Volatile Cold Arcanium Weapon Tincture</t>
  </si>
  <si>
    <t>Volatile Energy Arcanium Weapon Tincture</t>
  </si>
  <si>
    <t>Volatile Spirit Arcanium Weapon Tincture</t>
  </si>
  <si>
    <t>Volatile Provoking Arcanium Weapon Tincture</t>
  </si>
  <si>
    <t>Volatile Depletion Arcanium Weapon Tincture</t>
  </si>
  <si>
    <t>Stable Fire Alloy Tincture</t>
  </si>
  <si>
    <t>Stable Cold Alloy Tincture</t>
  </si>
  <si>
    <t>Stable Energy Alloy Tincture</t>
  </si>
  <si>
    <t>Stable Spirit Alloy Tincture</t>
  </si>
  <si>
    <t>Stable Fire Fine Alloy Tincture</t>
  </si>
  <si>
    <t>Stable Cold Fine Alloy Tincture</t>
  </si>
  <si>
    <t>Stable Energy Fine Alloy Tincture</t>
  </si>
  <si>
    <t>Stable Spirit Fine Alloy Tincture</t>
  </si>
  <si>
    <t>Stable Fire Mithril Tincture</t>
  </si>
  <si>
    <t>Stable Cold Mithril Tincture</t>
  </si>
  <si>
    <t>Stable Energy Mithril Tincture</t>
  </si>
  <si>
    <t>Stable Spirit Mithril Tincture</t>
  </si>
  <si>
    <t>Stable Fire Adamantium Tincture</t>
  </si>
  <si>
    <t>Stable Cold Adamantium Tincture</t>
  </si>
  <si>
    <t>Stable Energy Adamantium Tincture</t>
  </si>
  <si>
    <t>Stable Spirit Adamantium Tincture</t>
  </si>
  <si>
    <t>Stable Fire Asterite Tincture</t>
  </si>
  <si>
    <t>Stable Cold Asterite Tincture</t>
  </si>
  <si>
    <t>Stable Energy Asterite Tincture</t>
  </si>
  <si>
    <t>Stable Spirit Asterite Tincture</t>
  </si>
  <si>
    <t>Stable Fire Netherium Tincture</t>
  </si>
  <si>
    <t>Stable Cold Netherium Tincture</t>
  </si>
  <si>
    <t>Stable Energy Netherium Tincture</t>
  </si>
  <si>
    <t>Stable Spirit Netherium Tincture</t>
  </si>
  <si>
    <t>Stable Fire Arcanium Tincture</t>
  </si>
  <si>
    <t>Stable Cold Arcanium Tincture</t>
  </si>
  <si>
    <t>Stable Energy Arcanium Tincture</t>
  </si>
  <si>
    <t>Stable Spirit Arcanium Tincture</t>
  </si>
  <si>
    <t>Stable Ablative Arcanium Tincture</t>
  </si>
  <si>
    <t>Stable Hardening Arcanium Tincture</t>
  </si>
  <si>
    <t>Stable Enlightening Arcanium Tincture</t>
  </si>
  <si>
    <t>Stable Eroding Arcanium Tincture</t>
  </si>
  <si>
    <t>Stable Celeric Arcanium Tincture</t>
  </si>
  <si>
    <t>Stable Shard Arcanium Tincture</t>
  </si>
  <si>
    <t>Stable Honing Arcanium Tincture</t>
  </si>
  <si>
    <t>Stable Leeching Arcanium Tincture</t>
  </si>
  <si>
    <t>Stable Withering Arcanium Tincture</t>
  </si>
  <si>
    <t>Stable Crippling Arcanium Tincture</t>
  </si>
  <si>
    <t>Stable Shard Fine Alloy Tincture</t>
  </si>
  <si>
    <t>Stable Hardening Fine Alloy Tincture</t>
  </si>
  <si>
    <t>Stable Enlightening Fine Alloy Tincture</t>
  </si>
  <si>
    <t>Stable Shard Adamantium Tincture</t>
  </si>
  <si>
    <t>Stable Hardening Adamantium Tincture</t>
  </si>
  <si>
    <t>Stable Enlightening Adamantium Tincture</t>
  </si>
  <si>
    <t>Stable Greater Celeric Netherium Tincture</t>
  </si>
  <si>
    <t>Stable Transference Netherium Tincture</t>
  </si>
  <si>
    <t>Stable Shifting Netherium Tincture</t>
  </si>
  <si>
    <t>Stable Greater Celeric Arcanium Tincture</t>
  </si>
  <si>
    <t>Stable Neutralizing Arcanium Tincture</t>
  </si>
  <si>
    <t>Stable Revivifying Arcanium Tincture</t>
  </si>
  <si>
    <t>Reactive Shard Fine Alloy Armor Tincture</t>
  </si>
  <si>
    <t>Reactive Hardening Fine Alloy Armor Tincture</t>
  </si>
  <si>
    <t>Reactive Ablative Fine Alloy Armor Tincture</t>
  </si>
  <si>
    <t>Reactive Shard Adamantium Armor Tincture</t>
  </si>
  <si>
    <t>Reactive Hardening Adamantium Armor Tincture</t>
  </si>
  <si>
    <t>Reactive Ablative Adamantium Armor Tincture</t>
  </si>
  <si>
    <t>Reactive Fire Asterite Armor Tincture</t>
  </si>
  <si>
    <t>Reactive Cold Asterite Armor Tincture</t>
  </si>
  <si>
    <t>Reactive Energy Asterite Armor Tincture</t>
  </si>
  <si>
    <t>Reactive Spirit Asterite Armor Tincture</t>
  </si>
  <si>
    <t>Reactive Fire Netherium Armor Tinctur</t>
  </si>
  <si>
    <t>Reactive Cold Netherium Armor Tinctur</t>
  </si>
  <si>
    <t>Reactive Energy Netherium Armor Tinctur</t>
  </si>
  <si>
    <t>Reactive Spirit Netherium Armor Tinctur</t>
  </si>
  <si>
    <t>Reactive Draining Netherium Armor Tinctur</t>
  </si>
  <si>
    <t>Reactive Coil Netherium Armor Tinctur</t>
  </si>
  <si>
    <t>Reactive Depletion Netherium Armor Tinctur</t>
  </si>
  <si>
    <t>Reactive Fire Arcanium Armor Tincture</t>
  </si>
  <si>
    <t>Reactive Cold Arcanium Armor Tincture</t>
  </si>
  <si>
    <t>Reactive Energy Arcanium Armor Tincture</t>
  </si>
  <si>
    <t>Reactive Spirit Arcanium Armor Tincture</t>
  </si>
  <si>
    <t>Reactive Hardening Arcanium Armor Tincture</t>
  </si>
  <si>
    <t>Reactive Eroding Arcanium Armor Tincture</t>
  </si>
  <si>
    <t>Reactive Celeric Arcanium Armor Tincture</t>
  </si>
  <si>
    <t>Reactive Shard Arcanium Armor Tincture</t>
  </si>
  <si>
    <t>Reactive Ablative Arcanium Armor Tincture</t>
  </si>
  <si>
    <t>Reactive Coil Arcanium Armor Tincture</t>
  </si>
  <si>
    <t>Reactive Depletion Arcanium Armor Tincture</t>
  </si>
  <si>
    <t>Reactive Draining Arcanium Armor Tincture</t>
  </si>
  <si>
    <t>self HP heal (3 sec cast)</t>
  </si>
  <si>
    <t>self HP heal (instant)</t>
  </si>
  <si>
    <t>self endo heal (3 sec cast)</t>
  </si>
  <si>
    <t>self endo heal (instant)</t>
  </si>
  <si>
    <t>self power heal (3 sec cast)</t>
  </si>
  <si>
    <t>self power heal (instant)</t>
  </si>
  <si>
    <t>self HP regen (3 sec cast)</t>
  </si>
  <si>
    <t>self endo regen (3 sec cast)</t>
  </si>
  <si>
    <t>self power regen (3 sec cast)</t>
  </si>
  <si>
    <t>self dmg shield (3 sec cast)</t>
  </si>
  <si>
    <t>self haste (3 sec cast)</t>
  </si>
  <si>
    <t>underwater breathing / speed</t>
  </si>
  <si>
    <t>Self Melee Health Buffer (3 sec cast)</t>
  </si>
  <si>
    <t>Self AF Buff (3 sec cast)</t>
  </si>
  <si>
    <t>Dmg Over Time (4 sec tick)</t>
  </si>
  <si>
    <t>Self Haste (instant cast)</t>
  </si>
  <si>
    <t>Self Dmg Shield (instant cast)</t>
  </si>
  <si>
    <t>Direct Dmg (3 sec cast)</t>
  </si>
  <si>
    <t>Self AF buff (instant cast)</t>
  </si>
  <si>
    <t>Self Acuity (2 sec cast)</t>
  </si>
  <si>
    <t>Dmg Over Time (4 sec tick) / (3 sec cast)</t>
  </si>
  <si>
    <t>Self Haste (3sec cast)  -  does not stack with player haste</t>
  </si>
  <si>
    <t>Self Dmg Add (instant cast)</t>
  </si>
  <si>
    <t>Lifedrain (3 sec cast) / health returned: 100% dmg dealt</t>
  </si>
  <si>
    <t>Str/Con Debuff (3 sec cast)</t>
  </si>
  <si>
    <t>Dex/Qui Debuff (3 sec cast)</t>
  </si>
  <si>
    <t>Self Haste  - stacks with player-cast haste</t>
  </si>
  <si>
    <t>Power Transfer (realm)</t>
  </si>
  <si>
    <t>Health Transfer (realm)</t>
  </si>
  <si>
    <t>Damage Over Time (4 sec tick)</t>
  </si>
  <si>
    <t>Category</t>
  </si>
  <si>
    <t>1x Ancient Troll blood</t>
  </si>
  <si>
    <t>Arcanium</t>
  </si>
  <si>
    <t>Tempered Leather</t>
  </si>
  <si>
    <t>Duskwood</t>
  </si>
  <si>
    <t>Long Sword</t>
  </si>
  <si>
    <t>Short Sword</t>
  </si>
  <si>
    <t>Hammer</t>
  </si>
  <si>
    <t>War Hammer</t>
  </si>
  <si>
    <t>Rapier</t>
  </si>
  <si>
    <t>Stiletto</t>
  </si>
  <si>
    <t>Fist Wrap</t>
  </si>
  <si>
    <t>Hand Wrap</t>
  </si>
  <si>
    <t>Blade Whip</t>
  </si>
  <si>
    <t>Hammer Chain</t>
  </si>
  <si>
    <t>Great Sword</t>
  </si>
  <si>
    <t>Great Hammer</t>
  </si>
  <si>
    <t>Tuck</t>
  </si>
  <si>
    <t>Bardiche</t>
  </si>
  <si>
    <t>Lucerne Hammer</t>
  </si>
  <si>
    <t>Partisan</t>
  </si>
  <si>
    <t>Ra Gem</t>
  </si>
  <si>
    <t>Total Cost</t>
  </si>
  <si>
    <t>Broken Weapon</t>
  </si>
  <si>
    <t>Adroit Buckler</t>
  </si>
  <si>
    <t>Mighty Buckler</t>
  </si>
  <si>
    <t>Insightful Buckler</t>
  </si>
  <si>
    <t>Rejuvinating Buckler</t>
  </si>
  <si>
    <t>Accomodation Buckler</t>
  </si>
  <si>
    <t>Protector's Buckler</t>
  </si>
  <si>
    <t>Adroit Heater</t>
  </si>
  <si>
    <t>Mighty Heater</t>
  </si>
  <si>
    <t>Insightful Heater</t>
  </si>
  <si>
    <t>Rejuvinating Heater</t>
  </si>
  <si>
    <t>Accomodation Heater</t>
  </si>
  <si>
    <t>Protector's Heater</t>
  </si>
  <si>
    <t>Speedy Tower</t>
  </si>
  <si>
    <t>Mighty Tower</t>
  </si>
  <si>
    <t>Protector's Tower</t>
  </si>
  <si>
    <t>Adroit Tower</t>
  </si>
  <si>
    <t>Small Shield</t>
  </si>
  <si>
    <t>Med Shield</t>
  </si>
  <si>
    <t>Large Shield</t>
  </si>
  <si>
    <t>Stat</t>
  </si>
  <si>
    <t>96-97%</t>
  </si>
  <si>
    <t>DPS</t>
  </si>
  <si>
    <t>Spd</t>
  </si>
  <si>
    <t>+15 dex</t>
  </si>
  <si>
    <t>+15 str</t>
  </si>
  <si>
    <t>+15 acuity</t>
  </si>
  <si>
    <t>+5% heal eff</t>
  </si>
  <si>
    <t>+5% enh eff</t>
  </si>
  <si>
    <t>+2% melee dmg</t>
  </si>
  <si>
    <t>+15 qui</t>
  </si>
  <si>
    <t>+5 str cap</t>
  </si>
  <si>
    <t>Weapon</t>
  </si>
  <si>
    <t>Sigil Shields</t>
  </si>
  <si>
    <t>+5 dex cap</t>
  </si>
  <si>
    <t>+5 acuity cap</t>
  </si>
  <si>
    <t>+3 shield</t>
  </si>
  <si>
    <t>+5 qui cap</t>
  </si>
  <si>
    <t>Sell Back</t>
  </si>
  <si>
    <t>Loss</t>
  </si>
  <si>
    <t>loss</t>
  </si>
  <si>
    <t>tries</t>
  </si>
  <si>
    <t>total loss</t>
  </si>
  <si>
    <t>% mark up</t>
  </si>
  <si>
    <t>remakes</t>
  </si>
  <si>
    <t>1 pc</t>
  </si>
  <si>
    <t>TOTAL</t>
  </si>
  <si>
    <t>Fletching</t>
  </si>
  <si>
    <t>Harmonious Mandolin</t>
  </si>
  <si>
    <t>Arpeggio Mandolin</t>
  </si>
  <si>
    <t>+5% dur to spells</t>
  </si>
  <si>
    <t>--</t>
  </si>
  <si>
    <t>Mauler Shod Staff</t>
  </si>
  <si>
    <t>Alloy Mauler Shod Staff</t>
  </si>
  <si>
    <t>Shod Quarterstaff</t>
  </si>
  <si>
    <t>Silksteel Thread</t>
  </si>
  <si>
    <t>Alloy Shod Quarterstaff</t>
  </si>
  <si>
    <t>Shod Staff</t>
  </si>
  <si>
    <t>Crossbow</t>
  </si>
  <si>
    <t>Shortbow</t>
  </si>
  <si>
    <t>Longbow</t>
  </si>
  <si>
    <t>Sigil Harps</t>
  </si>
  <si>
    <t>Harmonious Harp</t>
  </si>
  <si>
    <t>Arpeggio Harp</t>
  </si>
  <si>
    <t>Superior Tinctured Bows</t>
  </si>
  <si>
    <t>Superior Fiery Long Bow</t>
  </si>
  <si>
    <t>Superior Icy Long Bow</t>
  </si>
  <si>
    <t>Superior Conductive Long Bow</t>
  </si>
  <si>
    <t>Durable Tinctured Bows</t>
  </si>
  <si>
    <t>Durable Fiery Long Bow</t>
  </si>
  <si>
    <t>Durable Icy Long Bow</t>
  </si>
  <si>
    <t>Superior Long Bow</t>
  </si>
  <si>
    <t>95 fire dmg</t>
  </si>
  <si>
    <t>95 cold dmg</t>
  </si>
  <si>
    <t>95 energy dmg</t>
  </si>
  <si>
    <t>Volatile Tinture</t>
  </si>
  <si>
    <t>Enchanted Mail Gloves</t>
  </si>
  <si>
    <t>Enchanted Mail Full Helm</t>
  </si>
  <si>
    <t>Spelled Mail Full Helm</t>
  </si>
  <si>
    <t>Ensorcelled Mail Full Helm</t>
  </si>
  <si>
    <t>Protected Mail Full Helm</t>
  </si>
  <si>
    <t>Enchanted Mail Boots</t>
  </si>
  <si>
    <t>Spelled Mail Boots</t>
  </si>
  <si>
    <t>Ensorcelled Mail Boots</t>
  </si>
  <si>
    <t>Enchanted Mail Leggings</t>
  </si>
  <si>
    <t>Ensorcelled Mail Leggings</t>
  </si>
  <si>
    <t>Enchanted Mail Sleeves</t>
  </si>
  <si>
    <t>Ensorcelled Mail Sleeves</t>
  </si>
  <si>
    <t>Enchanted Mail Hauberk</t>
  </si>
  <si>
    <t>Ensorcelled Mail Houberk</t>
  </si>
  <si>
    <t>AF</t>
  </si>
  <si>
    <t>Armor</t>
  </si>
  <si>
    <t>+15 Dex</t>
  </si>
  <si>
    <t>+15 Con</t>
  </si>
  <si>
    <t>+5% dur to Spells</t>
  </si>
  <si>
    <t>+15 Str</t>
  </si>
  <si>
    <t>+40 Hits</t>
  </si>
  <si>
    <t>+2% Melee dmg</t>
  </si>
  <si>
    <t>+15 Qui</t>
  </si>
  <si>
    <t>+5 Fatigue</t>
  </si>
  <si>
    <t>+15 Acuity</t>
  </si>
  <si>
    <t>+5% Heal eff</t>
  </si>
  <si>
    <t>+5 Power</t>
  </si>
  <si>
    <t>+2% Spell dmg</t>
  </si>
  <si>
    <t>+3% PvE to hit</t>
  </si>
  <si>
    <t>Recipe</t>
  </si>
  <si>
    <t>Skill</t>
  </si>
  <si>
    <t>Cost</t>
  </si>
  <si>
    <t>Sell back</t>
  </si>
  <si>
    <t>Ingredients</t>
  </si>
  <si>
    <t>Level</t>
  </si>
  <si>
    <t>Effects</t>
  </si>
  <si>
    <t>Duration</t>
  </si>
  <si>
    <t>Charges</t>
  </si>
  <si>
    <t>Value</t>
  </si>
  <si>
    <t>Range</t>
  </si>
  <si>
    <t>Damage</t>
  </si>
  <si>
    <t>Recast</t>
  </si>
  <si>
    <t>Light Brown</t>
  </si>
  <si>
    <t>-</t>
  </si>
  <si>
    <t>Light Yellow</t>
  </si>
  <si>
    <t>Light Orange</t>
  </si>
  <si>
    <t>Light Green</t>
  </si>
  <si>
    <t>Light Blue</t>
  </si>
  <si>
    <t>Light Red</t>
  </si>
  <si>
    <t>Brown</t>
  </si>
  <si>
    <t>Yellow</t>
  </si>
  <si>
    <t>Orange</t>
  </si>
  <si>
    <t>Dark Brown</t>
  </si>
  <si>
    <t>Royal Yellow</t>
  </si>
  <si>
    <t>Royal Orange</t>
  </si>
  <si>
    <t>Green</t>
  </si>
  <si>
    <t>Blue</t>
  </si>
  <si>
    <t>Red</t>
  </si>
  <si>
    <t>Light Teal</t>
  </si>
  <si>
    <t>Royal Green</t>
  </si>
  <si>
    <t>Teal</t>
  </si>
  <si>
    <t>Light Turquoise</t>
  </si>
  <si>
    <t>Light Purple</t>
  </si>
  <si>
    <t>Dark Grey</t>
  </si>
  <si>
    <t>Forest Green</t>
  </si>
  <si>
    <t>Royal Teal</t>
  </si>
  <si>
    <t>Turquoise</t>
  </si>
  <si>
    <t>Purple</t>
  </si>
  <si>
    <t>Charcoal</t>
  </si>
  <si>
    <t>Rust</t>
  </si>
  <si>
    <t>Royal Blue</t>
  </si>
  <si>
    <t>Royal Red</t>
  </si>
  <si>
    <t>Dark Teal</t>
  </si>
  <si>
    <t>Royal Turquoise</t>
  </si>
  <si>
    <t>Royal Purple</t>
  </si>
  <si>
    <t>Black</t>
  </si>
  <si>
    <t>Dark Blue</t>
  </si>
  <si>
    <t>Crimson</t>
  </si>
  <si>
    <t>Dark Purple</t>
  </si>
  <si>
    <t>Violet</t>
  </si>
  <si>
    <t>Mauve</t>
  </si>
  <si>
    <t>Cloth Dye</t>
  </si>
  <si>
    <t>Bright Red</t>
  </si>
  <si>
    <t>Plum</t>
  </si>
  <si>
    <t>Deep Violet</t>
  </si>
  <si>
    <t>Dark Violet</t>
  </si>
  <si>
    <t>Dusky Violet</t>
  </si>
  <si>
    <t>Light Gold</t>
  </si>
  <si>
    <t>Dark Gold</t>
  </si>
  <si>
    <t>Dusky Orange</t>
  </si>
  <si>
    <t>Tan</t>
  </si>
  <si>
    <t>Earthen Brown</t>
  </si>
  <si>
    <t>Pale Green</t>
  </si>
  <si>
    <t>Olive Green</t>
  </si>
  <si>
    <t>Pale Blue</t>
  </si>
  <si>
    <t>Light Gray</t>
  </si>
  <si>
    <t>Bright Rose</t>
  </si>
  <si>
    <t>Dusky Rose</t>
  </si>
  <si>
    <t>Sage Green</t>
  </si>
  <si>
    <t>Lime Green</t>
  </si>
  <si>
    <t>Gray Teal</t>
  </si>
  <si>
    <t>Gray Blue</t>
  </si>
  <si>
    <t>Olive Gray</t>
  </si>
  <si>
    <t>Unique Cloth Dye</t>
  </si>
  <si>
    <t>Leather Dye</t>
  </si>
  <si>
    <t>Unique Leather Dye</t>
  </si>
  <si>
    <t>Enamel</t>
  </si>
  <si>
    <t>Unique Enamel</t>
  </si>
  <si>
    <t>Burgundy</t>
  </si>
  <si>
    <t>Gold</t>
  </si>
  <si>
    <t>Navy Blue</t>
  </si>
  <si>
    <t>Crafted Weapon Luster</t>
  </si>
  <si>
    <t>Cloth Bleach</t>
  </si>
  <si>
    <t>Mild Acid Wash</t>
  </si>
  <si>
    <t>Mild Acid Enamel Remover</t>
  </si>
  <si>
    <t>Crafted Weapon Luster Remover</t>
  </si>
  <si>
    <t>Dye Remover</t>
  </si>
  <si>
    <t>Minor Lethal Poison</t>
  </si>
  <si>
    <t>Damage Over Time (3.9s tick)</t>
  </si>
  <si>
    <t>20 sec</t>
  </si>
  <si>
    <t>9 per tick</t>
  </si>
  <si>
    <t>body</t>
  </si>
  <si>
    <t>Minor Weakening Poison</t>
  </si>
  <si>
    <t>Str Debuff</t>
  </si>
  <si>
    <t>1.0 min</t>
  </si>
  <si>
    <t>Minor Imbalancing Poison</t>
  </si>
  <si>
    <t>Movement Reduction</t>
  </si>
  <si>
    <t>35 sec</t>
  </si>
  <si>
    <t>Minor Infectious Serum</t>
  </si>
  <si>
    <t>Disease</t>
  </si>
  <si>
    <t>Lesser Lethal Poison</t>
  </si>
  <si>
    <t>12 per tick</t>
  </si>
  <si>
    <t>Lesser Weakening Poison</t>
  </si>
  <si>
    <t>Lesser Imbalancing Poison</t>
  </si>
  <si>
    <t>44 sec</t>
  </si>
  <si>
    <t>Lethal Poison</t>
  </si>
  <si>
    <t>16 per tick</t>
  </si>
  <si>
    <t>Major Weakening Poison</t>
  </si>
  <si>
    <t>Major Imbalancing Poison</t>
  </si>
  <si>
    <t>52 sec</t>
  </si>
  <si>
    <t>Major Lethal Poison</t>
  </si>
  <si>
    <t>21 per tick</t>
  </si>
  <si>
    <t>Lesser Infectious Serum</t>
  </si>
  <si>
    <t>1.30 min</t>
  </si>
  <si>
    <t>Greater Weakening Poison</t>
  </si>
  <si>
    <t>Greater Imbalancing Poison</t>
  </si>
  <si>
    <t>1.01 min</t>
  </si>
  <si>
    <t>Greater Lethal Poison</t>
  </si>
  <si>
    <t>26 per tick</t>
  </si>
  <si>
    <t>Minor Enervating Poison</t>
  </si>
  <si>
    <t> Con Debuff</t>
  </si>
  <si>
    <t>Minor Crippling Poison</t>
  </si>
  <si>
    <t>1.10 min</t>
  </si>
  <si>
    <t>Minor Lethal Venom</t>
  </si>
  <si>
    <t>31 per tick</t>
  </si>
  <si>
    <t>Infectious Serum</t>
  </si>
  <si>
    <t>2.0 min</t>
  </si>
  <si>
    <t>Lesser Crippling Poison</t>
  </si>
  <si>
    <t>1.17 min</t>
  </si>
  <si>
    <t>Lesser Enervating Poison</t>
  </si>
  <si>
    <t>Lesser Lethal Venom</t>
  </si>
  <si>
    <t>37 per tick</t>
  </si>
  <si>
    <t>Major Crippling Poison</t>
  </si>
  <si>
    <t>1.24 min</t>
  </si>
  <si>
    <t>Major Lethal Venom</t>
  </si>
  <si>
    <t>43 per tick</t>
  </si>
  <si>
    <t>Major Enervating Poison</t>
  </si>
  <si>
    <t>Major Infectious Serum</t>
  </si>
  <si>
    <t>2.30 min</t>
  </si>
  <si>
    <t>Greater Lethal Venom</t>
  </si>
  <si>
    <t>50 per tick</t>
  </si>
  <si>
    <t>Greater Crippling Poison</t>
  </si>
  <si>
    <t>1.43 min</t>
  </si>
  <si>
    <t>Insidious Lethal Venom</t>
  </si>
  <si>
    <t>57 per tick</t>
  </si>
  <si>
    <t>Greater Enervating Poison</t>
  </si>
  <si>
    <t>Greater Infectious Serum</t>
  </si>
  <si>
    <t>3.0 min</t>
  </si>
  <si>
    <t>Lifebane</t>
  </si>
  <si>
    <t>64 per tick</t>
  </si>
  <si>
    <t>Poison</t>
  </si>
  <si>
    <t>Weak Essence of Lethargy</t>
  </si>
  <si>
    <t>Attack Speed Decrease</t>
  </si>
  <si>
    <t>30 sec</t>
  </si>
  <si>
    <t>Weak Essence of Weariness</t>
  </si>
  <si>
    <t>Increase Endurance Costs</t>
  </si>
  <si>
    <t>Essence of Lethargy</t>
  </si>
  <si>
    <t>1x Ancient Necrotic Fluid</t>
  </si>
  <si>
    <t>Essence of Weariness</t>
  </si>
  <si>
    <t>1x Ancient Lich Tooth</t>
  </si>
  <si>
    <t>Magical Poison</t>
  </si>
  <si>
    <t>skeleton potion</t>
  </si>
  <si>
    <t>ghost potion</t>
  </si>
  <si>
    <t>spirit potion</t>
  </si>
  <si>
    <t>werewolf potion</t>
  </si>
  <si>
    <t>goblin potion</t>
  </si>
  <si>
    <t>zombie potion</t>
  </si>
  <si>
    <t>clockwork potion</t>
  </si>
  <si>
    <t>good pixue potion</t>
  </si>
  <si>
    <t>evil pixie potion</t>
  </si>
  <si>
    <t>black spider potion</t>
  </si>
  <si>
    <t>green simulacrum potion</t>
  </si>
  <si>
    <t>blue simulacrum potion</t>
  </si>
  <si>
    <t>red simulacrum potion</t>
  </si>
  <si>
    <t>arachite potion</t>
  </si>
  <si>
    <t>vendo potion</t>
  </si>
  <si>
    <t>demon potion</t>
  </si>
  <si>
    <t>gnome potion</t>
  </si>
  <si>
    <t>imp potion</t>
  </si>
  <si>
    <t>succubus potion</t>
  </si>
  <si>
    <t>fomoroian potion</t>
  </si>
  <si>
    <t>drakoran potion</t>
  </si>
  <si>
    <t>tomte potion</t>
  </si>
  <si>
    <t>headless corpse potion</t>
  </si>
  <si>
    <t>corpse potion</t>
  </si>
  <si>
    <t>black cat potion</t>
  </si>
  <si>
    <t>black wolf potion</t>
  </si>
  <si>
    <t>fellwood potion</t>
  </si>
  <si>
    <t>brownie potion</t>
  </si>
  <si>
    <t>roman skeleton potion</t>
  </si>
  <si>
    <t>caveman potion</t>
  </si>
  <si>
    <t>Costume Potion - Monsters</t>
  </si>
  <si>
    <t>Briton - Male Potion</t>
  </si>
  <si>
    <t>Briton - Female Potion</t>
  </si>
  <si>
    <t>Saracen - Male Potion</t>
  </si>
  <si>
    <t>Saracen - Female Potion</t>
  </si>
  <si>
    <t>Avalonion - Male Potion</t>
  </si>
  <si>
    <t>Avalonion - Female Potion</t>
  </si>
  <si>
    <t>Highlander - Male Potion</t>
  </si>
  <si>
    <t>Highlander - Female Potion</t>
  </si>
  <si>
    <t>Inconnu - Male Potion</t>
  </si>
  <si>
    <t>Inconnu - Female Potion</t>
  </si>
  <si>
    <t>Half-Ogre - Male Potion</t>
  </si>
  <si>
    <t>Half-Ogre - Female Potion</t>
  </si>
  <si>
    <t>Kobold - Male Potion</t>
  </si>
  <si>
    <t>Kobold - Female Potion</t>
  </si>
  <si>
    <t>Dwarf - Male Potion</t>
  </si>
  <si>
    <t>Dwarf - Female Potion</t>
  </si>
  <si>
    <t>Norse - Male Potion</t>
  </si>
  <si>
    <t>Norse - Female Potion</t>
  </si>
  <si>
    <t>Troll - Male Potion</t>
  </si>
  <si>
    <t>Troll - Female Potion</t>
  </si>
  <si>
    <t>Valkyn - Male Potion</t>
  </si>
  <si>
    <t>Valkyn - Female Potion</t>
  </si>
  <si>
    <t>Frostalf - Male Potion</t>
  </si>
  <si>
    <t>Frostalf - Female Potion</t>
  </si>
  <si>
    <t>Celt - Male Potion</t>
  </si>
  <si>
    <t>Celt - Female Potion</t>
  </si>
  <si>
    <t>Lurikeen - Male Potion</t>
  </si>
  <si>
    <t>Lurikeen - Female Potion</t>
  </si>
  <si>
    <t>Firbolg - Male Potion</t>
  </si>
  <si>
    <t>Firbolg - Female Potion</t>
  </si>
  <si>
    <t>Elf - Male Potion</t>
  </si>
  <si>
    <t>Elf - Female Potion</t>
  </si>
  <si>
    <t>Sylvan - Male Potion</t>
  </si>
  <si>
    <t>Sylvan - Female Potion</t>
  </si>
  <si>
    <t>Shar - Male Potion</t>
  </si>
  <si>
    <t>Shar - Female Potion</t>
  </si>
  <si>
    <t>Costume Potion - Races</t>
  </si>
  <si>
    <t>Elixir of Strength</t>
  </si>
  <si>
    <t>Self Str Buff</t>
  </si>
  <si>
    <t>20.0 min</t>
  </si>
  <si>
    <t>5 sec</t>
  </si>
  <si>
    <t>Elixir of Fortitude</t>
  </si>
  <si>
    <t>Self Con Buff</t>
  </si>
  <si>
    <t>Elixir of Dexterity</t>
  </si>
  <si>
    <t>Self Dex Buff</t>
  </si>
  <si>
    <t>Elixir of Enlightenment</t>
  </si>
  <si>
    <t>Self Acuity Buff</t>
  </si>
  <si>
    <t>Greater Elixir of Strength</t>
  </si>
  <si>
    <t>Greater Elixir of Fortitude</t>
  </si>
  <si>
    <t>Greater Elixir of Dexterity</t>
  </si>
  <si>
    <t>Greater Elixir of Enlightenment</t>
  </si>
  <si>
    <t>Superior Elixir of Strength</t>
  </si>
  <si>
    <t>Superior Elixir of Fortitude</t>
  </si>
  <si>
    <t>Superior Elixir of Dexterity</t>
  </si>
  <si>
    <t>Superior Elixir of Enlightenment</t>
  </si>
  <si>
    <t>Elixir of Might</t>
  </si>
  <si>
    <t>Self Str/Con Buff</t>
  </si>
  <si>
    <t>Elixir of Deftness</t>
  </si>
  <si>
    <t>Self Dex/Qui Buff</t>
  </si>
  <si>
    <t>Greater Elixir of Might</t>
  </si>
  <si>
    <t>Greater Elixir of Deftness</t>
  </si>
  <si>
    <t>Superior Elixir of Might</t>
  </si>
  <si>
    <t>Superior Elixir of Deftness</t>
  </si>
  <si>
    <t>Stat Buff Potion</t>
  </si>
  <si>
    <t>Weak Elixir of Healing</t>
  </si>
  <si>
    <t>Weak Potion of Healing</t>
  </si>
  <si>
    <t>Weak Draught of Healing</t>
  </si>
  <si>
    <t>Elixir of Healing</t>
  </si>
  <si>
    <t>Potion of Healing</t>
  </si>
  <si>
    <t>Draught of Healing</t>
  </si>
  <si>
    <t>Improved Elixir of Healing</t>
  </si>
  <si>
    <t>Improved Potion of Healing</t>
  </si>
  <si>
    <t>Improved Draught of Healing</t>
  </si>
  <si>
    <t>Strong Elixir of Healing</t>
  </si>
  <si>
    <t>Strong Potion of Healing</t>
  </si>
  <si>
    <t>Strong Draught of Healing</t>
  </si>
  <si>
    <t>Elixir of Instant Healing</t>
  </si>
  <si>
    <t>1x Enriched Quicksilver</t>
  </si>
  <si>
    <t>Greater Elixir of Instant Healing</t>
  </si>
  <si>
    <t>Superior Elixir of Instant Healing</t>
  </si>
  <si>
    <t>Healing Potion</t>
  </si>
  <si>
    <t>Weak Elixir of Endurance</t>
  </si>
  <si>
    <t>Weak Potion of Endurance</t>
  </si>
  <si>
    <t>Weak Draught of Endurance</t>
  </si>
  <si>
    <t>Elixir of Endurance</t>
  </si>
  <si>
    <t>Potion of Endurance</t>
  </si>
  <si>
    <t>Draught of Endurance</t>
  </si>
  <si>
    <t>Improved Elixir of Endurance</t>
  </si>
  <si>
    <t>Improved Potion of Endurance</t>
  </si>
  <si>
    <t>Improved Draught of Endurance</t>
  </si>
  <si>
    <t>Strong Elixir of Endurance</t>
  </si>
  <si>
    <t>Strong Potion of Endurance</t>
  </si>
  <si>
    <t>Strong Draught of Endurance</t>
  </si>
  <si>
    <t>Elixir of Instant Endurance</t>
  </si>
  <si>
    <t>Greater Elixir of Instant Endurance</t>
  </si>
  <si>
    <t>Superior Elixir of Instant Endurance</t>
  </si>
  <si>
    <t>Endurance Potion</t>
  </si>
  <si>
    <t>Weak Elixir of Power</t>
  </si>
  <si>
    <t>Weak Potion of Power</t>
  </si>
  <si>
    <t>Weak Draught of Power</t>
  </si>
  <si>
    <t>Elixir of Power</t>
  </si>
  <si>
    <t>Potion of Power</t>
  </si>
  <si>
    <t>Draught of Power</t>
  </si>
  <si>
    <t>Improved Elixir of Power</t>
  </si>
  <si>
    <t>Improved Potion of Power</t>
  </si>
  <si>
    <t>Improved Draught of Power</t>
  </si>
  <si>
    <t>Strong Elixir of Power</t>
  </si>
  <si>
    <t>Strong Potion of Power</t>
  </si>
  <si>
    <t>Strong Draught of Power</t>
  </si>
  <si>
    <t>1.0.min</t>
  </si>
  <si>
    <t>Elixir of Instant Power</t>
  </si>
  <si>
    <t>Greater Elixir of Instant Power</t>
  </si>
  <si>
    <t>Superior Elixir of Instant Power</t>
  </si>
  <si>
    <t>Power Potion</t>
  </si>
  <si>
    <t>Weak Elixir of Mending</t>
  </si>
  <si>
    <t>10.0 min</t>
  </si>
  <si>
    <t>Weak Elixir of Invigoration</t>
  </si>
  <si>
    <t>5.0 min</t>
  </si>
  <si>
    <t>Weak Elixir of Replenishment</t>
  </si>
  <si>
    <t>Weak Potion of Mending</t>
  </si>
  <si>
    <t>Weak Potion of Invigoration</t>
  </si>
  <si>
    <t>Weak Potion of Replenishment</t>
  </si>
  <si>
    <t>Weak Draught of Mending</t>
  </si>
  <si>
    <t>Weak Draught of Invigoration</t>
  </si>
  <si>
    <t>Weak Draught of Replenishment</t>
  </si>
  <si>
    <t>Elixir of Mending</t>
  </si>
  <si>
    <t>Elixir of Invigoration</t>
  </si>
  <si>
    <t>Elixir of Replenishment</t>
  </si>
  <si>
    <t>Potion of Mending</t>
  </si>
  <si>
    <t>Potion of Invigoration</t>
  </si>
  <si>
    <t>Potion of Replenishment</t>
  </si>
  <si>
    <t>Draught of Mending</t>
  </si>
  <si>
    <t>Draught of Invigoration</t>
  </si>
  <si>
    <t>Draught of Replenishment</t>
  </si>
  <si>
    <t>Improved Elixir of Mending</t>
  </si>
  <si>
    <t>Improved Elixir of Invigoration</t>
  </si>
  <si>
    <t>Improved Elixir of Replenishment</t>
  </si>
  <si>
    <t>Improved Potion of Mending</t>
  </si>
  <si>
    <t>Improved Potion of Invigoration</t>
  </si>
  <si>
    <t>Improved Potion of Replenishment</t>
  </si>
  <si>
    <t>Improved Draught of Mending</t>
  </si>
  <si>
    <t>Improved Draught of Invigoration</t>
  </si>
  <si>
    <t>Improved Draught of Replenishment</t>
  </si>
  <si>
    <t>Strong Elixir of Mending</t>
  </si>
  <si>
    <t>Strong Elixir of Invigoration</t>
  </si>
  <si>
    <t>1x Ancient Giant Blood</t>
  </si>
  <si>
    <t>Strong Elixir of Replenishment</t>
  </si>
  <si>
    <t>1x Ancient Crushed Focus Stone</t>
  </si>
  <si>
    <t>Strong Potion of Mending</t>
  </si>
  <si>
    <t>Strong Potion of Invigoration</t>
  </si>
  <si>
    <t>Strong Potion of Replenishment</t>
  </si>
  <si>
    <t>Strong Draught of Mending</t>
  </si>
  <si>
    <t>Strong Draught of Invigoration</t>
  </si>
  <si>
    <t>Strong Draught of Replenishment</t>
  </si>
  <si>
    <t>Regenerative Potion</t>
  </si>
  <si>
    <t>Weak Elixir of Shard Skin</t>
  </si>
  <si>
    <t>Weak Elixir of Speed</t>
  </si>
  <si>
    <t>Weak Potion of Shard Skin</t>
  </si>
  <si>
    <t>Weak Potion of Speed</t>
  </si>
  <si>
    <t>Weak Draught of Shard Skin</t>
  </si>
  <si>
    <t>Weak Draught of Speed</t>
  </si>
  <si>
    <t>Elixir of Shard Skin</t>
  </si>
  <si>
    <t>Elixir of Speed</t>
  </si>
  <si>
    <t>Potion of Shard Skin</t>
  </si>
  <si>
    <t>Potion of Speed</t>
  </si>
  <si>
    <t>Draught of Shard Skin</t>
  </si>
  <si>
    <t>Draught of Speed</t>
  </si>
  <si>
    <t>Improved Elixir of Shard Skin</t>
  </si>
  <si>
    <t>Improved Elixir of Speed</t>
  </si>
  <si>
    <t>Improved Potion of Shard Skin</t>
  </si>
  <si>
    <t>Improved Potion of Speed</t>
  </si>
  <si>
    <t>Improved Draught of Shard Skin</t>
  </si>
  <si>
    <t>Improved Draught of Speed</t>
  </si>
  <si>
    <t>Strong Elixir of Shard Skin</t>
  </si>
  <si>
    <t>Strong Elixir of Speed</t>
  </si>
  <si>
    <t>Strong Potion of Shard Skin</t>
  </si>
  <si>
    <t>Strong Potion of Speed</t>
  </si>
  <si>
    <t>Strong Draught of Shard Skin</t>
  </si>
  <si>
    <t>Strong Draught of Speed</t>
  </si>
  <si>
    <t>Special Potion</t>
  </si>
  <si>
    <t>Minor Mammalogy Potion</t>
  </si>
  <si>
    <t>Minor Herpetology Potion</t>
  </si>
  <si>
    <t>Minor Avian Potion</t>
  </si>
  <si>
    <t>Minor Carnivorous Potion</t>
  </si>
  <si>
    <t>Lesser Mammalogy Potion</t>
  </si>
  <si>
    <t>Lesser Herpetology Potion</t>
  </si>
  <si>
    <t>Lesser Avian Potion</t>
  </si>
  <si>
    <t>Lesser Carnivorous Potion</t>
  </si>
  <si>
    <t>Major Mammalogy Potion</t>
  </si>
  <si>
    <t>Major Herpetology Potion</t>
  </si>
  <si>
    <t>Major Avian Potion</t>
  </si>
  <si>
    <t>Major Carnivorous Potion</t>
  </si>
  <si>
    <t>Greater Mammalogy Potion</t>
  </si>
  <si>
    <t>Greater Herpetology Potion</t>
  </si>
  <si>
    <t>Greater Avian Potion</t>
  </si>
  <si>
    <t>Greater Carnivorous Potion</t>
  </si>
  <si>
    <t>Extraordinary Behemoth Potion</t>
  </si>
  <si>
    <t>Trophy Potion</t>
  </si>
  <si>
    <t>Greater Nereid Potion</t>
  </si>
  <si>
    <t>60.0 min</t>
  </si>
  <si>
    <t>90% (speed)</t>
  </si>
  <si>
    <t>Water Braething Potion</t>
  </si>
  <si>
    <t>Direct Dmg</t>
  </si>
  <si>
    <t>Instant</t>
  </si>
  <si>
    <t>Heat</t>
  </si>
  <si>
    <t>Cold</t>
  </si>
  <si>
    <t>Energy</t>
  </si>
  <si>
    <t>Spirit</t>
  </si>
  <si>
    <t>Taunt</t>
  </si>
  <si>
    <t>Body</t>
  </si>
  <si>
    <t>Power Drain</t>
  </si>
  <si>
    <t>35 dmg</t>
  </si>
  <si>
    <t>Self AF Buff</t>
  </si>
  <si>
    <t>Matter</t>
  </si>
  <si>
    <t>Self Haste</t>
  </si>
  <si>
    <t>15 sec</t>
  </si>
  <si>
    <t>55 dmg</t>
  </si>
  <si>
    <t>Effect</t>
  </si>
  <si>
    <t>Self Acuity</t>
  </si>
  <si>
    <t>matter</t>
  </si>
  <si>
    <t>Charge</t>
  </si>
  <si>
    <t>Self Damage Shield</t>
  </si>
  <si>
    <t>Self Shield</t>
  </si>
  <si>
    <t>7.0 min</t>
  </si>
  <si>
    <t>Self Cure Poison</t>
  </si>
  <si>
    <t>Self Cure Disease</t>
  </si>
  <si>
    <t>Special Charge</t>
  </si>
  <si>
    <t>Self Melee Health Buffer</t>
  </si>
  <si>
    <t>Direct Damage</t>
  </si>
  <si>
    <t>Omni Life Drain</t>
  </si>
  <si>
    <t>Speed Decrease</t>
  </si>
  <si>
    <t>2x Ancient Crushed Focus Stone</t>
  </si>
  <si>
    <t>2x Ancient Giant Blood</t>
  </si>
  <si>
    <t>2x Ancient Troll Blood</t>
  </si>
  <si>
    <t>1x Ancient Troll Blood</t>
  </si>
  <si>
    <t>1x Ancient Pure Mercury</t>
  </si>
  <si>
    <t>1x Ancient Mirror</t>
  </si>
  <si>
    <t>2x Ancient Mirror</t>
  </si>
  <si>
    <t>2x Ancient Pure Mercury</t>
  </si>
  <si>
    <t>Stamped Lamellar Sleeves</t>
  </si>
  <si>
    <t>Marked Lamellar Sleeves</t>
  </si>
  <si>
    <t>Marked Lamellar Full Helm</t>
  </si>
  <si>
    <t>Marked Lamellar Gloves</t>
  </si>
  <si>
    <t>Marked Lamellar Boots</t>
  </si>
  <si>
    <t>Stamped Lamellar Boots</t>
  </si>
  <si>
    <t>Marked Lamellar Leggings</t>
  </si>
  <si>
    <t>Marked Lamellar Jerkin</t>
  </si>
  <si>
    <t>Gilded Plate Gauntlets</t>
  </si>
  <si>
    <t>Gilded Plate Full Helm</t>
  </si>
  <si>
    <t>Blazed Plate Full Helm</t>
  </si>
  <si>
    <t>Gilded Plate Boots</t>
  </si>
  <si>
    <t>Blazed Plate Boots</t>
  </si>
  <si>
    <t>Gilded Plate Greaves (legs)</t>
  </si>
  <si>
    <t>Gilded Plate Vambraces (arms)</t>
  </si>
  <si>
    <t>Gilded Plate Breastplate</t>
  </si>
  <si>
    <t>Silksteel Cloth</t>
  </si>
  <si>
    <t>+2% Magic Dmg</t>
  </si>
  <si>
    <t>+2% Melee Dmg</t>
  </si>
  <si>
    <t>+3% to hit PvE</t>
  </si>
  <si>
    <t>DS
Chain</t>
  </si>
  <si>
    <t>DS Studded Lamellar</t>
  </si>
  <si>
    <t>DS
Plate</t>
  </si>
  <si>
    <t>Sigil Stitched Cloth Robes</t>
  </si>
  <si>
    <t>Sigil Stitched Cloth Vest</t>
  </si>
  <si>
    <t>Sigil Stitched Cloth Pants</t>
  </si>
  <si>
    <t>Sigil Stitched Cloth Arms</t>
  </si>
  <si>
    <t>Sigil Stitched Cloth Gloves</t>
  </si>
  <si>
    <t>Sigil Stitched Cloth Boots</t>
  </si>
  <si>
    <t>Sigil Stitched Cloth Crown</t>
  </si>
  <si>
    <t>Sigil Stitched Cloth Steeple Hat</t>
  </si>
  <si>
    <t>Sigil Sewn Cloth Robes</t>
  </si>
  <si>
    <t>Sigil Sewn Cloth Vest</t>
  </si>
  <si>
    <t>Sigil Sewn Cloth Pants</t>
  </si>
  <si>
    <t>Sigil Sewn Cloth Arms</t>
  </si>
  <si>
    <t>Sigil Sewn Cloth Crown</t>
  </si>
  <si>
    <t>Sigil Sewn Cloth Steeple Hat</t>
  </si>
  <si>
    <t>Sigil Worn Cloth Arms</t>
  </si>
  <si>
    <t>Sigil Scorched Cloth Crown</t>
  </si>
  <si>
    <t>Sigil Scorched Cloth Steeple Hat</t>
  </si>
  <si>
    <t>Sigil Etched Leather Jerkin</t>
  </si>
  <si>
    <t>Sigil Etched Leather Leggings</t>
  </si>
  <si>
    <t>Sigil Etched Leather Sleeves</t>
  </si>
  <si>
    <t>Sigil Etched Leather Gloves</t>
  </si>
  <si>
    <t>Sigil Etched Leather Boots</t>
  </si>
  <si>
    <t>Sigil Etched Leather Crown</t>
  </si>
  <si>
    <t>Sigil Etched Leather Robes</t>
  </si>
  <si>
    <t>Sigil Bound Leather Robes</t>
  </si>
  <si>
    <t>Sigil Bound Leather Leggings</t>
  </si>
  <si>
    <t>Sigil Bound Leather Sleeves</t>
  </si>
  <si>
    <t>Sigil Bound Leather Boots</t>
  </si>
  <si>
    <t>Sigil Bound Leather Crown</t>
  </si>
  <si>
    <t>Sigil Wrapped Leather Boots</t>
  </si>
  <si>
    <t>Sigil Marked Lamellar Jerkin</t>
  </si>
  <si>
    <t>Sigil Marked Lamellar Leggings</t>
  </si>
  <si>
    <t>Sigil Marked Lamellar Sleeves</t>
  </si>
  <si>
    <t>Sigil Marked Lamellar Gloves</t>
  </si>
  <si>
    <t>Sigil Marked Lamellar Boots</t>
  </si>
  <si>
    <t>Sigil Marked Lamellar Crown</t>
  </si>
  <si>
    <t>Sigil Stamped Lamellar Boots</t>
  </si>
  <si>
    <t>Sigil Stamped Lamellar Sleeves</t>
  </si>
  <si>
    <t>Sigil Enchanted Mail Hauberk</t>
  </si>
  <si>
    <t>Sigil Enchanted Mail Leggings</t>
  </si>
  <si>
    <t>Sigil Enchanted Mail Sleeves</t>
  </si>
  <si>
    <t>Sigil Enchanted Mail Gloves</t>
  </si>
  <si>
    <t>Sigil Enchanted Mail Boots</t>
  </si>
  <si>
    <t>Sigil Enchanted Mail Crown</t>
  </si>
  <si>
    <t>Sigil Spelled Mail Boots</t>
  </si>
  <si>
    <t>Sigil Spelled Mail Crown</t>
  </si>
  <si>
    <t>Sigil Ensorcelled Mail Hauberk</t>
  </si>
  <si>
    <t>Sigil Ensorcelled Mail Leggings</t>
  </si>
  <si>
    <t>Sigil Ensorcelled Mail Sleeves</t>
  </si>
  <si>
    <t>Sigil Ensorcelled Mail Boots</t>
  </si>
  <si>
    <t>Sigil Ensorcelled Mail Crown</t>
  </si>
  <si>
    <t>Sigil Protected Mail Crown</t>
  </si>
  <si>
    <t>Sigil Gilded Plate Breastplate</t>
  </si>
  <si>
    <t>Sigil Gilded Plate Greaves</t>
  </si>
  <si>
    <t>Sigil Gilded Plate Vambraces</t>
  </si>
  <si>
    <t>Sigil Gilded Plate Gauntlets</t>
  </si>
  <si>
    <t>Sigil Gilded Plate Boots</t>
  </si>
  <si>
    <t>Sigil Gilded Plate Crown</t>
  </si>
  <si>
    <t>Sigil Blazed Plate Crown</t>
  </si>
  <si>
    <t>Sigil Blazed Plate Boots</t>
  </si>
  <si>
    <t>DS Leather</t>
  </si>
  <si>
    <t>+5 Fatigue Cap</t>
  </si>
  <si>
    <t>+5 Pow Cap</t>
  </si>
  <si>
    <t>Etched Leather Gloves</t>
  </si>
  <si>
    <t>Etched Leather Crown</t>
  </si>
  <si>
    <t>Bound Leather Crown</t>
  </si>
  <si>
    <t>Etched Leather Boots</t>
  </si>
  <si>
    <t>Bound Leather Boots</t>
  </si>
  <si>
    <t>Wrapped Leather Boots</t>
  </si>
  <si>
    <t>Etched Leather Leggings</t>
  </si>
  <si>
    <t>Bound Leather Leggings</t>
  </si>
  <si>
    <t>Etched Leather Sleeves</t>
  </si>
  <si>
    <t>Bound Leather Sleeves</t>
  </si>
  <si>
    <t>Etched Leather Jerkin</t>
  </si>
  <si>
    <t>Etched Leather (Friar) Robes</t>
  </si>
  <si>
    <t>Bound Leather (Friar) Robes</t>
  </si>
  <si>
    <t>Sigil Leather</t>
  </si>
  <si>
    <t>+3 All Melee Skills</t>
  </si>
  <si>
    <t>+ 5 Str Cap</t>
  </si>
  <si>
    <t>+ 40 Hits Cap</t>
  </si>
  <si>
    <t>+5 Dex Cap</t>
  </si>
  <si>
    <t>+3 DW Skills</t>
  </si>
  <si>
    <t>+5 Con Cap</t>
  </si>
  <si>
    <t>+5% Pow</t>
  </si>
  <si>
    <t>+10 AF</t>
  </si>
  <si>
    <t>+5 Acuity Cap</t>
  </si>
  <si>
    <t>+5% Enh eff</t>
  </si>
  <si>
    <t>Sigil Cloth</t>
  </si>
  <si>
    <t>+3 All Magic Skills</t>
  </si>
  <si>
    <t>+5 Qui Cap</t>
  </si>
  <si>
    <t>Sigil Studded</t>
  </si>
  <si>
    <t>+3 Archer Skills</t>
  </si>
  <si>
    <t>Sigil Chain</t>
  </si>
  <si>
    <t>+5% Def</t>
  </si>
  <si>
    <t>Sigil Plate</t>
  </si>
  <si>
    <t>DS Cloth</t>
  </si>
  <si>
    <t>+5% Spell Dur</t>
  </si>
  <si>
    <t>Stitched Helm</t>
  </si>
  <si>
    <t>Stitched Robe</t>
  </si>
  <si>
    <t>Stitched Gloves</t>
  </si>
  <si>
    <t>Stitched Legs</t>
  </si>
  <si>
    <t>Stitched Boots</t>
  </si>
  <si>
    <t>Stitched Sleeves</t>
  </si>
  <si>
    <t>Sewn Helm</t>
  </si>
  <si>
    <t>Sewn Robe</t>
  </si>
  <si>
    <t>Sewn Legs</t>
  </si>
  <si>
    <t>Sewn Sleeves</t>
  </si>
  <si>
    <t>Worn Sleeves</t>
  </si>
  <si>
    <t>Scorched Helm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</si>
</sst>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7" xfId="0" applyFont="1" applyFill="1" applyBorder="1"/>
    <xf numFmtId="0" fontId="3" fillId="0" borderId="8" xfId="0" applyFont="1" applyBorder="1"/>
    <xf numFmtId="0" fontId="3" fillId="2" borderId="8" xfId="0" applyFont="1" applyFill="1" applyBorder="1"/>
    <xf numFmtId="0" fontId="3" fillId="0" borderId="9" xfId="0" applyFont="1" applyBorder="1"/>
    <xf numFmtId="164" fontId="2" fillId="2" borderId="10" xfId="0" applyNumberFormat="1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1" fontId="3" fillId="2" borderId="20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2" borderId="14" xfId="0" applyFont="1" applyFill="1" applyBorder="1"/>
    <xf numFmtId="0" fontId="3" fillId="0" borderId="15" xfId="0" applyFont="1" applyBorder="1"/>
    <xf numFmtId="0" fontId="3" fillId="2" borderId="15" xfId="0" applyFont="1" applyFill="1" applyBorder="1"/>
    <xf numFmtId="0" fontId="3" fillId="0" borderId="16" xfId="0" applyFont="1" applyBorder="1"/>
    <xf numFmtId="1" fontId="3" fillId="2" borderId="10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2" borderId="21" xfId="0" applyNumberFormat="1" applyFont="1" applyFill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2" borderId="22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164" fontId="2" fillId="2" borderId="10" xfId="0" quotePrefix="1" applyNumberFormat="1" applyFont="1" applyFill="1" applyBorder="1" applyAlignment="1">
      <alignment horizontal="center"/>
    </xf>
    <xf numFmtId="164" fontId="2" fillId="2" borderId="3" xfId="0" quotePrefix="1" applyNumberFormat="1" applyFont="1" applyFill="1" applyBorder="1" applyAlignment="1">
      <alignment horizontal="center"/>
    </xf>
    <xf numFmtId="164" fontId="2" fillId="0" borderId="1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14" xfId="0" applyFont="1" applyBorder="1"/>
    <xf numFmtId="1" fontId="3" fillId="0" borderId="21" xfId="0" applyNumberFormat="1" applyFont="1" applyBorder="1" applyAlignment="1">
      <alignment horizontal="center"/>
    </xf>
    <xf numFmtId="0" fontId="3" fillId="2" borderId="1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64" fontId="2" fillId="0" borderId="10" xfId="0" quotePrefix="1" applyNumberFormat="1" applyFont="1" applyBorder="1" applyAlignment="1">
      <alignment horizontal="center"/>
    </xf>
    <xf numFmtId="164" fontId="2" fillId="0" borderId="3" xfId="0" quotePrefix="1" applyNumberFormat="1" applyFont="1" applyBorder="1" applyAlignment="1">
      <alignment horizontal="center"/>
    </xf>
    <xf numFmtId="164" fontId="2" fillId="2" borderId="12" xfId="0" quotePrefix="1" applyNumberFormat="1" applyFont="1" applyFill="1" applyBorder="1" applyAlignment="1">
      <alignment horizontal="center"/>
    </xf>
    <xf numFmtId="164" fontId="2" fillId="2" borderId="5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2" fillId="2" borderId="13" xfId="0" quotePrefix="1" applyFont="1" applyFill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2" fillId="0" borderId="24" xfId="0" quotePrefix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2" borderId="24" xfId="0" quotePrefix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/>
    </xf>
    <xf numFmtId="1" fontId="2" fillId="2" borderId="28" xfId="0" applyNumberFormat="1" applyFont="1" applyFill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2" borderId="29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9" fontId="2" fillId="0" borderId="1" xfId="0" applyNumberFormat="1" applyFont="1" applyFill="1" applyBorder="1" applyAlignment="1">
      <alignment horizontal="center" wrapText="1"/>
    </xf>
    <xf numFmtId="1" fontId="2" fillId="2" borderId="25" xfId="0" applyNumberFormat="1" applyFont="1" applyFill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1" fontId="2" fillId="2" borderId="26" xfId="0" applyNumberFormat="1" applyFont="1" applyFill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0" fontId="2" fillId="2" borderId="14" xfId="0" quotePrefix="1" applyFont="1" applyFill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2" fillId="2" borderId="15" xfId="0" quotePrefix="1" applyFont="1" applyFill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30" xfId="0" applyFont="1" applyBorder="1"/>
    <xf numFmtId="1" fontId="2" fillId="0" borderId="31" xfId="0" applyNumberFormat="1" applyFont="1" applyBorder="1" applyAlignment="1">
      <alignment horizontal="center"/>
    </xf>
    <xf numFmtId="0" fontId="2" fillId="0" borderId="30" xfId="0" quotePrefix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1" fontId="2" fillId="2" borderId="27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0" fontId="3" fillId="2" borderId="30" xfId="0" applyFont="1" applyFill="1" applyBorder="1"/>
    <xf numFmtId="0" fontId="3" fillId="0" borderId="7" xfId="0" applyFont="1" applyBorder="1"/>
    <xf numFmtId="1" fontId="2" fillId="2" borderId="31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2" borderId="30" xfId="0" quotePrefix="1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3" fillId="2" borderId="30" xfId="0" applyNumberFormat="1" applyFont="1" applyFill="1" applyBorder="1" applyAlignment="1">
      <alignment horizontal="center"/>
    </xf>
    <xf numFmtId="1" fontId="3" fillId="2" borderId="31" xfId="0" applyNumberFormat="1" applyFont="1" applyFill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2" borderId="8" xfId="0" quotePrefix="1" applyFont="1" applyFill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2" borderId="32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3" fillId="2" borderId="3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2" fillId="2" borderId="7" xfId="0" quotePrefix="1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9" xfId="0" quotePrefix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9" fontId="5" fillId="0" borderId="0" xfId="0" applyNumberFormat="1" applyFont="1" applyBorder="1" applyAlignment="1">
      <alignment horizontal="right" wrapText="1"/>
    </xf>
    <xf numFmtId="0" fontId="3" fillId="2" borderId="9" xfId="0" applyFont="1" applyFill="1" applyBorder="1"/>
    <xf numFmtId="1" fontId="2" fillId="2" borderId="9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3" fillId="0" borderId="43" xfId="0" applyNumberFormat="1" applyFont="1" applyBorder="1" applyAlignment="1">
      <alignment horizontal="center" vertical="center" wrapText="1"/>
    </xf>
    <xf numFmtId="1" fontId="3" fillId="0" borderId="4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9"/>
  <sheetViews>
    <sheetView tabSelected="1" workbookViewId="0">
      <pane xSplit="5" ySplit="2" topLeftCell="F4" activePane="bottomRight" state="frozenSplit"/>
      <selection pane="topRight" activeCell="F1" sqref="F1"/>
      <selection pane="bottomLeft" activeCell="A4" sqref="A4"/>
      <selection pane="bottomRight" activeCell="O8" sqref="O8"/>
    </sheetView>
  </sheetViews>
  <sheetFormatPr defaultRowHeight="12.75"/>
  <cols>
    <col min="1" max="1" width="7" style="3" customWidth="1"/>
    <col min="2" max="2" width="25.7109375" style="4" bestFit="1" customWidth="1"/>
    <col min="3" max="3" width="4.5703125" style="4" bestFit="1" customWidth="1"/>
    <col min="4" max="4" width="3.85546875" style="4" bestFit="1" customWidth="1"/>
    <col min="5" max="5" width="14.42578125" style="9" bestFit="1" customWidth="1"/>
    <col min="6" max="9" width="9.28515625" style="1" customWidth="1"/>
    <col min="10" max="12" width="9.28515625" style="2" customWidth="1"/>
    <col min="13" max="15" width="9.28515625" style="8" customWidth="1"/>
    <col min="16" max="16" width="2.28515625" style="2" customWidth="1"/>
    <col min="17" max="17" width="9.140625" style="2"/>
    <col min="18" max="19" width="9.28515625" style="2" bestFit="1" customWidth="1"/>
    <col min="20" max="20" width="10" style="2" bestFit="1" customWidth="1"/>
    <col min="21" max="21" width="2.28515625" style="18" customWidth="1"/>
    <col min="22" max="22" width="25.7109375" style="4" bestFit="1" customWidth="1"/>
    <col min="23" max="23" width="7" style="3" customWidth="1"/>
    <col min="24" max="16384" width="9.140625" style="2"/>
  </cols>
  <sheetData>
    <row r="1" spans="2:22">
      <c r="B1" s="214" t="s">
        <v>205</v>
      </c>
      <c r="C1" s="208" t="s">
        <v>195</v>
      </c>
      <c r="D1" s="210" t="s">
        <v>196</v>
      </c>
      <c r="E1" s="212" t="s">
        <v>193</v>
      </c>
      <c r="F1" s="40">
        <v>5.1029999999999998</v>
      </c>
      <c r="G1" s="19">
        <v>2.1869999999999998</v>
      </c>
      <c r="H1" s="19">
        <v>2.1869999999999998</v>
      </c>
      <c r="I1" s="19">
        <v>1.3122</v>
      </c>
      <c r="J1" s="19">
        <v>29.423999999999999</v>
      </c>
      <c r="K1" s="19">
        <v>10</v>
      </c>
      <c r="L1" s="41">
        <v>100</v>
      </c>
      <c r="M1" s="201" t="s">
        <v>172</v>
      </c>
      <c r="N1" s="206" t="s">
        <v>211</v>
      </c>
      <c r="O1" s="206" t="s">
        <v>212</v>
      </c>
      <c r="Q1" s="40">
        <v>2</v>
      </c>
      <c r="R1" s="19">
        <v>3</v>
      </c>
      <c r="S1" s="19">
        <v>4</v>
      </c>
      <c r="T1" s="41">
        <v>5</v>
      </c>
      <c r="U1" s="15"/>
      <c r="V1" s="204" t="s">
        <v>205</v>
      </c>
    </row>
    <row r="2" spans="2:22" ht="26.25" thickBot="1">
      <c r="B2" s="215"/>
      <c r="C2" s="209"/>
      <c r="D2" s="211"/>
      <c r="E2" s="213"/>
      <c r="F2" s="49" t="s">
        <v>152</v>
      </c>
      <c r="G2" s="113" t="s">
        <v>154</v>
      </c>
      <c r="H2" s="113" t="s">
        <v>153</v>
      </c>
      <c r="I2" s="113" t="s">
        <v>228</v>
      </c>
      <c r="J2" s="113" t="s">
        <v>171</v>
      </c>
      <c r="K2" s="113" t="s">
        <v>173</v>
      </c>
      <c r="L2" s="114" t="s">
        <v>248</v>
      </c>
      <c r="M2" s="202"/>
      <c r="N2" s="207"/>
      <c r="O2" s="207"/>
      <c r="P2" s="3"/>
      <c r="Q2" s="49" t="s">
        <v>194</v>
      </c>
      <c r="R2" s="50">
        <v>0.98</v>
      </c>
      <c r="S2" s="50">
        <v>0.99</v>
      </c>
      <c r="T2" s="51">
        <v>1</v>
      </c>
      <c r="U2" s="16"/>
      <c r="V2" s="205"/>
    </row>
    <row r="3" spans="2:22">
      <c r="B3" s="27" t="s">
        <v>155</v>
      </c>
      <c r="C3" s="31">
        <v>16.5</v>
      </c>
      <c r="D3" s="25">
        <v>4</v>
      </c>
      <c r="E3" s="99" t="s">
        <v>204</v>
      </c>
      <c r="F3" s="110">
        <v>40</v>
      </c>
      <c r="G3" s="111">
        <v>1</v>
      </c>
      <c r="H3" s="111">
        <v>1</v>
      </c>
      <c r="I3" s="111"/>
      <c r="J3" s="111"/>
      <c r="K3" s="111">
        <v>1</v>
      </c>
      <c r="L3" s="112"/>
      <c r="M3" s="96">
        <f t="shared" ref="M3:M34" si="0">(F3*F$1)+(G3*G$1)+(H3*H$1)+(J3*J$1)+(K3*K$1)+(I3*I$1)</f>
        <v>218.49400000000003</v>
      </c>
      <c r="N3" s="36"/>
      <c r="O3" s="59"/>
      <c r="P3" s="13"/>
      <c r="Q3" s="46">
        <f>$M3*Q$1</f>
        <v>436.98800000000006</v>
      </c>
      <c r="R3" s="47">
        <f>$M3*R$1</f>
        <v>655.48200000000008</v>
      </c>
      <c r="S3" s="47">
        <f>$M3*S$1</f>
        <v>873.97600000000011</v>
      </c>
      <c r="T3" s="48">
        <f>$M3*T$1</f>
        <v>1092.4700000000003</v>
      </c>
      <c r="U3" s="17"/>
      <c r="V3" s="52" t="s">
        <v>155</v>
      </c>
    </row>
    <row r="4" spans="2:22">
      <c r="B4" s="28" t="s">
        <v>156</v>
      </c>
      <c r="C4" s="32">
        <v>16.5</v>
      </c>
      <c r="D4" s="6">
        <v>2.8</v>
      </c>
      <c r="E4" s="100" t="s">
        <v>204</v>
      </c>
      <c r="F4" s="104">
        <v>40</v>
      </c>
      <c r="G4" s="5">
        <v>1</v>
      </c>
      <c r="H4" s="5">
        <v>1</v>
      </c>
      <c r="I4" s="5"/>
      <c r="J4" s="5"/>
      <c r="K4" s="5">
        <v>1</v>
      </c>
      <c r="L4" s="93"/>
      <c r="M4" s="97">
        <f t="shared" si="0"/>
        <v>218.49400000000003</v>
      </c>
      <c r="N4" s="37"/>
      <c r="O4" s="60"/>
      <c r="P4" s="13"/>
      <c r="Q4" s="43">
        <f t="shared" ref="Q4:T36" si="1">$M4*Q$1</f>
        <v>436.98800000000006</v>
      </c>
      <c r="R4" s="7">
        <f t="shared" si="1"/>
        <v>655.48200000000008</v>
      </c>
      <c r="S4" s="7">
        <f t="shared" si="1"/>
        <v>873.97600000000011</v>
      </c>
      <c r="T4" s="21">
        <f t="shared" si="1"/>
        <v>1092.4700000000003</v>
      </c>
      <c r="U4" s="17"/>
      <c r="V4" s="53" t="s">
        <v>156</v>
      </c>
    </row>
    <row r="5" spans="2:22">
      <c r="B5" s="29" t="s">
        <v>157</v>
      </c>
      <c r="C5" s="33">
        <v>16.5</v>
      </c>
      <c r="D5" s="10">
        <v>2.5</v>
      </c>
      <c r="E5" s="101" t="s">
        <v>204</v>
      </c>
      <c r="F5" s="105">
        <v>36</v>
      </c>
      <c r="G5" s="11">
        <v>6</v>
      </c>
      <c r="H5" s="11"/>
      <c r="I5" s="11"/>
      <c r="J5" s="11"/>
      <c r="K5" s="11">
        <v>1</v>
      </c>
      <c r="L5" s="89"/>
      <c r="M5" s="119">
        <f t="shared" si="0"/>
        <v>206.82999999999998</v>
      </c>
      <c r="N5" s="38">
        <v>148.71600000000001</v>
      </c>
      <c r="O5" s="61">
        <f>M5-N5</f>
        <v>58.113999999999976</v>
      </c>
      <c r="P5" s="13"/>
      <c r="Q5" s="42">
        <f t="shared" si="1"/>
        <v>413.65999999999997</v>
      </c>
      <c r="R5" s="12">
        <f t="shared" si="1"/>
        <v>620.49</v>
      </c>
      <c r="S5" s="12">
        <f t="shared" si="1"/>
        <v>827.31999999999994</v>
      </c>
      <c r="T5" s="20">
        <f t="shared" si="1"/>
        <v>1034.1499999999999</v>
      </c>
      <c r="U5" s="17"/>
      <c r="V5" s="54" t="s">
        <v>157</v>
      </c>
    </row>
    <row r="6" spans="2:22">
      <c r="B6" s="28" t="s">
        <v>158</v>
      </c>
      <c r="C6" s="32">
        <v>16.5</v>
      </c>
      <c r="D6" s="6">
        <v>3.8</v>
      </c>
      <c r="E6" s="100" t="s">
        <v>204</v>
      </c>
      <c r="F6" s="104">
        <v>36</v>
      </c>
      <c r="G6" s="5">
        <v>6</v>
      </c>
      <c r="H6" s="5"/>
      <c r="I6" s="5"/>
      <c r="J6" s="5"/>
      <c r="K6" s="5">
        <v>1</v>
      </c>
      <c r="L6" s="93"/>
      <c r="M6" s="97">
        <f t="shared" si="0"/>
        <v>206.82999999999998</v>
      </c>
      <c r="N6" s="37">
        <v>148.71600000000001</v>
      </c>
      <c r="O6" s="66">
        <f>M6-N6</f>
        <v>58.113999999999976</v>
      </c>
      <c r="P6" s="13"/>
      <c r="Q6" s="43">
        <f t="shared" si="1"/>
        <v>413.65999999999997</v>
      </c>
      <c r="R6" s="7">
        <f t="shared" si="1"/>
        <v>620.49</v>
      </c>
      <c r="S6" s="7">
        <f t="shared" si="1"/>
        <v>827.31999999999994</v>
      </c>
      <c r="T6" s="21">
        <f t="shared" si="1"/>
        <v>1034.1499999999999</v>
      </c>
      <c r="U6" s="17"/>
      <c r="V6" s="53" t="s">
        <v>158</v>
      </c>
    </row>
    <row r="7" spans="2:22">
      <c r="B7" s="29" t="s">
        <v>159</v>
      </c>
      <c r="C7" s="33">
        <v>16.5</v>
      </c>
      <c r="D7" s="10">
        <v>3.9</v>
      </c>
      <c r="E7" s="101" t="s">
        <v>207</v>
      </c>
      <c r="F7" s="105">
        <v>38</v>
      </c>
      <c r="G7" s="11">
        <v>1</v>
      </c>
      <c r="H7" s="11">
        <v>1</v>
      </c>
      <c r="I7" s="11"/>
      <c r="J7" s="11"/>
      <c r="K7" s="11">
        <v>1</v>
      </c>
      <c r="L7" s="89"/>
      <c r="M7" s="119">
        <f t="shared" si="0"/>
        <v>208.28800000000001</v>
      </c>
      <c r="N7" s="38"/>
      <c r="O7" s="61"/>
      <c r="P7" s="13"/>
      <c r="Q7" s="42">
        <f t="shared" si="1"/>
        <v>416.57600000000002</v>
      </c>
      <c r="R7" s="12">
        <f t="shared" si="1"/>
        <v>624.86400000000003</v>
      </c>
      <c r="S7" s="12">
        <f t="shared" si="1"/>
        <v>833.15200000000004</v>
      </c>
      <c r="T7" s="20">
        <f t="shared" si="1"/>
        <v>1041.44</v>
      </c>
      <c r="U7" s="17"/>
      <c r="V7" s="54" t="s">
        <v>159</v>
      </c>
    </row>
    <row r="8" spans="2:22">
      <c r="B8" s="28" t="s">
        <v>160</v>
      </c>
      <c r="C8" s="32">
        <v>16.5</v>
      </c>
      <c r="D8" s="6">
        <v>2.4</v>
      </c>
      <c r="E8" s="100" t="s">
        <v>204</v>
      </c>
      <c r="F8" s="104">
        <v>40</v>
      </c>
      <c r="G8" s="5">
        <v>1</v>
      </c>
      <c r="H8" s="5">
        <v>1</v>
      </c>
      <c r="I8" s="5"/>
      <c r="J8" s="5"/>
      <c r="K8" s="5">
        <v>1</v>
      </c>
      <c r="L8" s="93"/>
      <c r="M8" s="97">
        <f t="shared" si="0"/>
        <v>218.49400000000003</v>
      </c>
      <c r="N8" s="37">
        <v>157.464</v>
      </c>
      <c r="O8" s="66">
        <f>M8-N8</f>
        <v>61.03000000000003</v>
      </c>
      <c r="P8" s="13"/>
      <c r="Q8" s="43">
        <f t="shared" si="1"/>
        <v>436.98800000000006</v>
      </c>
      <c r="R8" s="7">
        <f t="shared" si="1"/>
        <v>655.48200000000008</v>
      </c>
      <c r="S8" s="7">
        <f t="shared" si="1"/>
        <v>873.97600000000011</v>
      </c>
      <c r="T8" s="21">
        <f t="shared" si="1"/>
        <v>1092.4700000000003</v>
      </c>
      <c r="U8" s="17"/>
      <c r="V8" s="53" t="s">
        <v>160</v>
      </c>
    </row>
    <row r="9" spans="2:22">
      <c r="B9" s="29" t="s">
        <v>161</v>
      </c>
      <c r="C9" s="33">
        <v>16.5</v>
      </c>
      <c r="D9" s="10">
        <v>4.0999999999999996</v>
      </c>
      <c r="E9" s="101" t="s">
        <v>204</v>
      </c>
      <c r="F9" s="105">
        <v>23</v>
      </c>
      <c r="G9" s="11"/>
      <c r="H9" s="11">
        <v>22</v>
      </c>
      <c r="I9" s="11"/>
      <c r="J9" s="11"/>
      <c r="K9" s="11">
        <v>1</v>
      </c>
      <c r="L9" s="89"/>
      <c r="M9" s="119">
        <f t="shared" si="0"/>
        <v>175.483</v>
      </c>
      <c r="N9" s="38"/>
      <c r="O9" s="61"/>
      <c r="P9" s="13"/>
      <c r="Q9" s="42">
        <f t="shared" si="1"/>
        <v>350.96600000000001</v>
      </c>
      <c r="R9" s="12">
        <f t="shared" si="1"/>
        <v>526.44900000000007</v>
      </c>
      <c r="S9" s="12">
        <f t="shared" si="1"/>
        <v>701.93200000000002</v>
      </c>
      <c r="T9" s="20">
        <f t="shared" si="1"/>
        <v>877.41499999999996</v>
      </c>
      <c r="U9" s="17"/>
      <c r="V9" s="54" t="s">
        <v>161</v>
      </c>
    </row>
    <row r="10" spans="2:22">
      <c r="B10" s="28" t="s">
        <v>162</v>
      </c>
      <c r="C10" s="32">
        <v>16.5</v>
      </c>
      <c r="D10" s="6">
        <v>3.5</v>
      </c>
      <c r="E10" s="100" t="s">
        <v>204</v>
      </c>
      <c r="F10" s="104">
        <v>23</v>
      </c>
      <c r="G10" s="5"/>
      <c r="H10" s="5">
        <v>22</v>
      </c>
      <c r="I10" s="5"/>
      <c r="J10" s="5"/>
      <c r="K10" s="5">
        <v>1</v>
      </c>
      <c r="L10" s="93"/>
      <c r="M10" s="97">
        <f t="shared" si="0"/>
        <v>175.483</v>
      </c>
      <c r="N10" s="37"/>
      <c r="O10" s="60"/>
      <c r="P10" s="13"/>
      <c r="Q10" s="43">
        <f t="shared" si="1"/>
        <v>350.96600000000001</v>
      </c>
      <c r="R10" s="7">
        <f t="shared" si="1"/>
        <v>526.44900000000007</v>
      </c>
      <c r="S10" s="7">
        <f t="shared" si="1"/>
        <v>701.93200000000002</v>
      </c>
      <c r="T10" s="21">
        <f t="shared" si="1"/>
        <v>877.41499999999996</v>
      </c>
      <c r="U10" s="17"/>
      <c r="V10" s="53" t="s">
        <v>162</v>
      </c>
    </row>
    <row r="11" spans="2:22">
      <c r="B11" s="29" t="s">
        <v>163</v>
      </c>
      <c r="C11" s="33">
        <v>16.5</v>
      </c>
      <c r="D11" s="10">
        <v>3</v>
      </c>
      <c r="E11" s="101" t="s">
        <v>204</v>
      </c>
      <c r="F11" s="105">
        <v>17</v>
      </c>
      <c r="G11" s="11">
        <v>11</v>
      </c>
      <c r="H11" s="11">
        <v>29</v>
      </c>
      <c r="I11" s="11"/>
      <c r="J11" s="11"/>
      <c r="K11" s="11">
        <v>1</v>
      </c>
      <c r="L11" s="89"/>
      <c r="M11" s="119">
        <f t="shared" si="0"/>
        <v>184.23099999999999</v>
      </c>
      <c r="N11" s="38">
        <v>131</v>
      </c>
      <c r="O11" s="61">
        <f>M11-N11</f>
        <v>53.230999999999995</v>
      </c>
      <c r="P11" s="13"/>
      <c r="Q11" s="42">
        <f t="shared" si="1"/>
        <v>368.46199999999999</v>
      </c>
      <c r="R11" s="12">
        <f t="shared" si="1"/>
        <v>552.69299999999998</v>
      </c>
      <c r="S11" s="12">
        <f t="shared" si="1"/>
        <v>736.92399999999998</v>
      </c>
      <c r="T11" s="20">
        <f t="shared" si="1"/>
        <v>921.15499999999997</v>
      </c>
      <c r="U11" s="17"/>
      <c r="V11" s="54" t="s">
        <v>163</v>
      </c>
    </row>
    <row r="12" spans="2:22">
      <c r="B12" s="28" t="s">
        <v>164</v>
      </c>
      <c r="C12" s="32">
        <v>16.5</v>
      </c>
      <c r="D12" s="6">
        <v>3.6</v>
      </c>
      <c r="E12" s="100" t="s">
        <v>204</v>
      </c>
      <c r="F12" s="104">
        <v>27</v>
      </c>
      <c r="G12" s="5">
        <v>11</v>
      </c>
      <c r="H12" s="5">
        <v>6</v>
      </c>
      <c r="I12" s="5"/>
      <c r="J12" s="5"/>
      <c r="K12" s="5">
        <v>1</v>
      </c>
      <c r="L12" s="93"/>
      <c r="M12" s="97">
        <f t="shared" si="0"/>
        <v>184.95999999999998</v>
      </c>
      <c r="N12" s="37">
        <v>131.22</v>
      </c>
      <c r="O12" s="66">
        <f>M12-N12</f>
        <v>53.739999999999981</v>
      </c>
      <c r="P12" s="13"/>
      <c r="Q12" s="43">
        <f t="shared" si="1"/>
        <v>369.91999999999996</v>
      </c>
      <c r="R12" s="7">
        <f t="shared" si="1"/>
        <v>554.87999999999988</v>
      </c>
      <c r="S12" s="7">
        <f t="shared" si="1"/>
        <v>739.83999999999992</v>
      </c>
      <c r="T12" s="21">
        <f t="shared" si="1"/>
        <v>924.8</v>
      </c>
      <c r="U12" s="17"/>
      <c r="V12" s="53" t="s">
        <v>164</v>
      </c>
    </row>
    <row r="13" spans="2:22">
      <c r="B13" s="29" t="s">
        <v>165</v>
      </c>
      <c r="C13" s="33">
        <v>16.5</v>
      </c>
      <c r="D13" s="10">
        <v>5.0999999999999996</v>
      </c>
      <c r="E13" s="101" t="s">
        <v>204</v>
      </c>
      <c r="F13" s="105">
        <v>46</v>
      </c>
      <c r="G13" s="11">
        <v>2</v>
      </c>
      <c r="H13" s="11">
        <v>2</v>
      </c>
      <c r="I13" s="11"/>
      <c r="J13" s="11"/>
      <c r="K13" s="11">
        <v>1</v>
      </c>
      <c r="L13" s="89"/>
      <c r="M13" s="119">
        <f t="shared" si="0"/>
        <v>253.48599999999999</v>
      </c>
      <c r="N13" s="38">
        <v>183.708</v>
      </c>
      <c r="O13" s="61">
        <f>M13-N13</f>
        <v>69.777999999999992</v>
      </c>
      <c r="P13" s="13"/>
      <c r="Q13" s="42">
        <f t="shared" si="1"/>
        <v>506.97199999999998</v>
      </c>
      <c r="R13" s="12">
        <f t="shared" si="1"/>
        <v>760.45799999999997</v>
      </c>
      <c r="S13" s="12">
        <f t="shared" si="1"/>
        <v>1013.944</v>
      </c>
      <c r="T13" s="20">
        <f t="shared" si="1"/>
        <v>1267.4299999999998</v>
      </c>
      <c r="U13" s="17"/>
      <c r="V13" s="54" t="s">
        <v>165</v>
      </c>
    </row>
    <row r="14" spans="2:22">
      <c r="B14" s="28" t="s">
        <v>166</v>
      </c>
      <c r="C14" s="32">
        <v>16.5</v>
      </c>
      <c r="D14" s="6">
        <v>5.5</v>
      </c>
      <c r="E14" s="100" t="s">
        <v>204</v>
      </c>
      <c r="F14" s="104">
        <v>45</v>
      </c>
      <c r="G14" s="5">
        <v>6</v>
      </c>
      <c r="H14" s="5"/>
      <c r="I14" s="5"/>
      <c r="J14" s="5"/>
      <c r="K14" s="5">
        <v>1</v>
      </c>
      <c r="L14" s="93"/>
      <c r="M14" s="97">
        <f t="shared" si="0"/>
        <v>252.75700000000001</v>
      </c>
      <c r="N14" s="37"/>
      <c r="O14" s="60"/>
      <c r="P14" s="13"/>
      <c r="Q14" s="43">
        <f t="shared" si="1"/>
        <v>505.51400000000001</v>
      </c>
      <c r="R14" s="7">
        <f t="shared" si="1"/>
        <v>758.27099999999996</v>
      </c>
      <c r="S14" s="7">
        <f t="shared" si="1"/>
        <v>1011.028</v>
      </c>
      <c r="T14" s="21">
        <f t="shared" si="1"/>
        <v>1263.7850000000001</v>
      </c>
      <c r="U14" s="17"/>
      <c r="V14" s="53" t="s">
        <v>166</v>
      </c>
    </row>
    <row r="15" spans="2:22">
      <c r="B15" s="29" t="s">
        <v>167</v>
      </c>
      <c r="C15" s="33">
        <v>16.5</v>
      </c>
      <c r="D15" s="10">
        <v>5.3</v>
      </c>
      <c r="E15" s="101" t="s">
        <v>204</v>
      </c>
      <c r="F15" s="105">
        <v>46</v>
      </c>
      <c r="G15" s="11">
        <v>4</v>
      </c>
      <c r="H15" s="11"/>
      <c r="I15" s="11"/>
      <c r="J15" s="11"/>
      <c r="K15" s="11">
        <v>1</v>
      </c>
      <c r="L15" s="89"/>
      <c r="M15" s="119">
        <f t="shared" si="0"/>
        <v>253.48599999999999</v>
      </c>
      <c r="N15" s="38"/>
      <c r="O15" s="61"/>
      <c r="P15" s="13"/>
      <c r="Q15" s="42">
        <f t="shared" si="1"/>
        <v>506.97199999999998</v>
      </c>
      <c r="R15" s="12">
        <f t="shared" si="1"/>
        <v>760.45799999999997</v>
      </c>
      <c r="S15" s="12">
        <f t="shared" si="1"/>
        <v>1013.944</v>
      </c>
      <c r="T15" s="20">
        <f t="shared" si="1"/>
        <v>1267.4299999999998</v>
      </c>
      <c r="U15" s="17"/>
      <c r="V15" s="54" t="s">
        <v>167</v>
      </c>
    </row>
    <row r="16" spans="2:22">
      <c r="B16" s="28" t="s">
        <v>168</v>
      </c>
      <c r="C16" s="32">
        <v>16.5</v>
      </c>
      <c r="D16" s="6">
        <v>5.2</v>
      </c>
      <c r="E16" s="100" t="s">
        <v>204</v>
      </c>
      <c r="F16" s="104">
        <v>43</v>
      </c>
      <c r="G16" s="5">
        <v>6</v>
      </c>
      <c r="H16" s="5"/>
      <c r="I16" s="5"/>
      <c r="J16" s="5"/>
      <c r="K16" s="5">
        <v>1</v>
      </c>
      <c r="L16" s="93"/>
      <c r="M16" s="97">
        <f t="shared" si="0"/>
        <v>242.55099999999999</v>
      </c>
      <c r="N16" s="37"/>
      <c r="O16" s="60"/>
      <c r="P16" s="13"/>
      <c r="Q16" s="43">
        <f t="shared" si="1"/>
        <v>485.10199999999998</v>
      </c>
      <c r="R16" s="7">
        <f t="shared" si="1"/>
        <v>727.65300000000002</v>
      </c>
      <c r="S16" s="7">
        <f t="shared" si="1"/>
        <v>970.20399999999995</v>
      </c>
      <c r="T16" s="21">
        <f t="shared" si="1"/>
        <v>1212.7549999999999</v>
      </c>
      <c r="U16" s="17"/>
      <c r="V16" s="53" t="s">
        <v>168</v>
      </c>
    </row>
    <row r="17" spans="1:23">
      <c r="B17" s="29" t="s">
        <v>169</v>
      </c>
      <c r="C17" s="33">
        <v>16.5</v>
      </c>
      <c r="D17" s="10">
        <v>5.6</v>
      </c>
      <c r="E17" s="101" t="s">
        <v>204</v>
      </c>
      <c r="F17" s="105">
        <v>43</v>
      </c>
      <c r="G17" s="11">
        <v>6</v>
      </c>
      <c r="H17" s="11"/>
      <c r="I17" s="11"/>
      <c r="J17" s="11"/>
      <c r="K17" s="11">
        <v>1</v>
      </c>
      <c r="L17" s="89"/>
      <c r="M17" s="119">
        <f t="shared" si="0"/>
        <v>242.55099999999999</v>
      </c>
      <c r="N17" s="38"/>
      <c r="O17" s="61"/>
      <c r="P17" s="13"/>
      <c r="Q17" s="42">
        <f t="shared" si="1"/>
        <v>485.10199999999998</v>
      </c>
      <c r="R17" s="12">
        <f t="shared" si="1"/>
        <v>727.65300000000002</v>
      </c>
      <c r="S17" s="12">
        <f t="shared" si="1"/>
        <v>970.20399999999995</v>
      </c>
      <c r="T17" s="20">
        <f t="shared" si="1"/>
        <v>1212.7549999999999</v>
      </c>
      <c r="U17" s="17"/>
      <c r="V17" s="54" t="s">
        <v>169</v>
      </c>
    </row>
    <row r="18" spans="1:23" ht="13.5" thickBot="1">
      <c r="B18" s="28" t="s">
        <v>170</v>
      </c>
      <c r="C18" s="32">
        <v>16.5</v>
      </c>
      <c r="D18" s="6">
        <v>5.7</v>
      </c>
      <c r="E18" s="100" t="s">
        <v>204</v>
      </c>
      <c r="F18" s="104">
        <v>43</v>
      </c>
      <c r="G18" s="5">
        <v>6</v>
      </c>
      <c r="H18" s="5"/>
      <c r="I18" s="5"/>
      <c r="J18" s="5"/>
      <c r="K18" s="5">
        <v>1</v>
      </c>
      <c r="L18" s="93"/>
      <c r="M18" s="97">
        <f t="shared" si="0"/>
        <v>242.55099999999999</v>
      </c>
      <c r="N18" s="37"/>
      <c r="O18" s="60"/>
      <c r="P18" s="13"/>
      <c r="Q18" s="43">
        <f t="shared" si="1"/>
        <v>485.10199999999998</v>
      </c>
      <c r="R18" s="7">
        <f t="shared" si="1"/>
        <v>727.65300000000002</v>
      </c>
      <c r="S18" s="7">
        <f t="shared" si="1"/>
        <v>970.20399999999995</v>
      </c>
      <c r="T18" s="21">
        <f t="shared" si="1"/>
        <v>1212.7549999999999</v>
      </c>
      <c r="U18" s="17"/>
      <c r="V18" s="53" t="s">
        <v>170</v>
      </c>
    </row>
    <row r="19" spans="1:23">
      <c r="A19" s="199" t="s">
        <v>190</v>
      </c>
      <c r="B19" s="29" t="s">
        <v>174</v>
      </c>
      <c r="C19" s="33">
        <v>16.5</v>
      </c>
      <c r="D19" s="10">
        <v>2.8</v>
      </c>
      <c r="E19" s="101" t="s">
        <v>197</v>
      </c>
      <c r="F19" s="105">
        <v>3</v>
      </c>
      <c r="G19" s="11">
        <v>4</v>
      </c>
      <c r="H19" s="11"/>
      <c r="I19" s="11"/>
      <c r="J19" s="11">
        <v>1</v>
      </c>
      <c r="K19" s="11">
        <v>1</v>
      </c>
      <c r="L19" s="89"/>
      <c r="M19" s="119">
        <f t="shared" si="0"/>
        <v>63.480999999999995</v>
      </c>
      <c r="N19" s="38">
        <v>42.792299999999997</v>
      </c>
      <c r="O19" s="61">
        <f t="shared" ref="O19:O24" si="2">M19-N19</f>
        <v>20.688699999999997</v>
      </c>
      <c r="P19" s="13"/>
      <c r="Q19" s="42">
        <f t="shared" si="1"/>
        <v>126.96199999999999</v>
      </c>
      <c r="R19" s="12">
        <f t="shared" si="1"/>
        <v>190.44299999999998</v>
      </c>
      <c r="S19" s="12">
        <f t="shared" si="1"/>
        <v>253.92399999999998</v>
      </c>
      <c r="T19" s="20">
        <f t="shared" si="1"/>
        <v>317.40499999999997</v>
      </c>
      <c r="U19" s="17"/>
      <c r="V19" s="54" t="s">
        <v>174</v>
      </c>
      <c r="W19" s="199" t="s">
        <v>190</v>
      </c>
    </row>
    <row r="20" spans="1:23">
      <c r="A20" s="200"/>
      <c r="B20" s="28" t="s">
        <v>175</v>
      </c>
      <c r="C20" s="32">
        <v>16.5</v>
      </c>
      <c r="D20" s="6">
        <v>2.8</v>
      </c>
      <c r="E20" s="100" t="s">
        <v>198</v>
      </c>
      <c r="F20" s="104">
        <v>3</v>
      </c>
      <c r="G20" s="5">
        <v>4</v>
      </c>
      <c r="H20" s="5"/>
      <c r="I20" s="5"/>
      <c r="J20" s="5">
        <v>1</v>
      </c>
      <c r="K20" s="5">
        <v>1</v>
      </c>
      <c r="L20" s="93"/>
      <c r="M20" s="97">
        <f t="shared" si="0"/>
        <v>63.480999999999995</v>
      </c>
      <c r="N20" s="65">
        <v>42.792299999999997</v>
      </c>
      <c r="O20" s="66">
        <f t="shared" si="2"/>
        <v>20.688699999999997</v>
      </c>
      <c r="P20" s="13"/>
      <c r="Q20" s="43">
        <f t="shared" si="1"/>
        <v>126.96199999999999</v>
      </c>
      <c r="R20" s="7">
        <f t="shared" si="1"/>
        <v>190.44299999999998</v>
      </c>
      <c r="S20" s="7">
        <f t="shared" si="1"/>
        <v>253.92399999999998</v>
      </c>
      <c r="T20" s="21">
        <f t="shared" si="1"/>
        <v>317.40499999999997</v>
      </c>
      <c r="U20" s="17"/>
      <c r="V20" s="53" t="s">
        <v>175</v>
      </c>
      <c r="W20" s="200"/>
    </row>
    <row r="21" spans="1:23">
      <c r="A21" s="200"/>
      <c r="B21" s="29" t="s">
        <v>176</v>
      </c>
      <c r="C21" s="33">
        <v>16.5</v>
      </c>
      <c r="D21" s="10">
        <v>2.8</v>
      </c>
      <c r="E21" s="101" t="s">
        <v>199</v>
      </c>
      <c r="F21" s="105">
        <v>3</v>
      </c>
      <c r="G21" s="11">
        <v>4</v>
      </c>
      <c r="H21" s="11"/>
      <c r="I21" s="11"/>
      <c r="J21" s="11">
        <v>1</v>
      </c>
      <c r="K21" s="11">
        <v>1</v>
      </c>
      <c r="L21" s="89"/>
      <c r="M21" s="119">
        <f t="shared" si="0"/>
        <v>63.480999999999995</v>
      </c>
      <c r="N21" s="38">
        <v>42.792299999999997</v>
      </c>
      <c r="O21" s="61">
        <f t="shared" si="2"/>
        <v>20.688699999999997</v>
      </c>
      <c r="P21" s="13"/>
      <c r="Q21" s="42">
        <f t="shared" si="1"/>
        <v>126.96199999999999</v>
      </c>
      <c r="R21" s="12">
        <f t="shared" si="1"/>
        <v>190.44299999999998</v>
      </c>
      <c r="S21" s="12">
        <f t="shared" si="1"/>
        <v>253.92399999999998</v>
      </c>
      <c r="T21" s="20">
        <f t="shared" si="1"/>
        <v>317.40499999999997</v>
      </c>
      <c r="U21" s="17"/>
      <c r="V21" s="54" t="s">
        <v>176</v>
      </c>
      <c r="W21" s="200"/>
    </row>
    <row r="22" spans="1:23">
      <c r="A22" s="200"/>
      <c r="B22" s="28" t="s">
        <v>177</v>
      </c>
      <c r="C22" s="32">
        <v>16.5</v>
      </c>
      <c r="D22" s="6">
        <v>2.8</v>
      </c>
      <c r="E22" s="100" t="s">
        <v>200</v>
      </c>
      <c r="F22" s="104">
        <v>3</v>
      </c>
      <c r="G22" s="5">
        <v>4</v>
      </c>
      <c r="H22" s="5"/>
      <c r="I22" s="5"/>
      <c r="J22" s="5">
        <v>1</v>
      </c>
      <c r="K22" s="5">
        <v>1</v>
      </c>
      <c r="L22" s="93"/>
      <c r="M22" s="97">
        <f t="shared" si="0"/>
        <v>63.480999999999995</v>
      </c>
      <c r="N22" s="38">
        <v>42.792299999999997</v>
      </c>
      <c r="O22" s="61">
        <f t="shared" si="2"/>
        <v>20.688699999999997</v>
      </c>
      <c r="P22" s="13"/>
      <c r="Q22" s="43">
        <f t="shared" si="1"/>
        <v>126.96199999999999</v>
      </c>
      <c r="R22" s="7">
        <f t="shared" si="1"/>
        <v>190.44299999999998</v>
      </c>
      <c r="S22" s="7">
        <f t="shared" si="1"/>
        <v>253.92399999999998</v>
      </c>
      <c r="T22" s="21">
        <f t="shared" si="1"/>
        <v>317.40499999999997</v>
      </c>
      <c r="U22" s="17"/>
      <c r="V22" s="53" t="s">
        <v>177</v>
      </c>
      <c r="W22" s="200"/>
    </row>
    <row r="23" spans="1:23">
      <c r="A23" s="200"/>
      <c r="B23" s="29" t="s">
        <v>178</v>
      </c>
      <c r="C23" s="33">
        <v>16.5</v>
      </c>
      <c r="D23" s="10">
        <v>2.8</v>
      </c>
      <c r="E23" s="101" t="s">
        <v>201</v>
      </c>
      <c r="F23" s="105">
        <v>3</v>
      </c>
      <c r="G23" s="11">
        <v>4</v>
      </c>
      <c r="H23" s="11"/>
      <c r="I23" s="11"/>
      <c r="J23" s="11">
        <v>1</v>
      </c>
      <c r="K23" s="11">
        <v>1</v>
      </c>
      <c r="L23" s="89"/>
      <c r="M23" s="119">
        <f t="shared" si="0"/>
        <v>63.480999999999995</v>
      </c>
      <c r="N23" s="65">
        <v>42.792299999999997</v>
      </c>
      <c r="O23" s="66">
        <f t="shared" si="2"/>
        <v>20.688699999999997</v>
      </c>
      <c r="P23" s="13"/>
      <c r="Q23" s="42">
        <f t="shared" si="1"/>
        <v>126.96199999999999</v>
      </c>
      <c r="R23" s="12">
        <f t="shared" si="1"/>
        <v>190.44299999999998</v>
      </c>
      <c r="S23" s="12">
        <f t="shared" si="1"/>
        <v>253.92399999999998</v>
      </c>
      <c r="T23" s="20">
        <f t="shared" si="1"/>
        <v>317.40499999999997</v>
      </c>
      <c r="U23" s="17"/>
      <c r="V23" s="54" t="s">
        <v>178</v>
      </c>
      <c r="W23" s="200"/>
    </row>
    <row r="24" spans="1:23">
      <c r="A24" s="200"/>
      <c r="B24" s="28" t="s">
        <v>179</v>
      </c>
      <c r="C24" s="32">
        <v>16.5</v>
      </c>
      <c r="D24" s="6">
        <v>2.8</v>
      </c>
      <c r="E24" s="100" t="s">
        <v>202</v>
      </c>
      <c r="F24" s="104">
        <v>3</v>
      </c>
      <c r="G24" s="5">
        <v>4</v>
      </c>
      <c r="H24" s="5"/>
      <c r="I24" s="5"/>
      <c r="J24" s="5">
        <v>1</v>
      </c>
      <c r="K24" s="5">
        <v>1</v>
      </c>
      <c r="L24" s="93"/>
      <c r="M24" s="97">
        <f t="shared" si="0"/>
        <v>63.480999999999995</v>
      </c>
      <c r="N24" s="38">
        <v>42.792299999999997</v>
      </c>
      <c r="O24" s="61">
        <f t="shared" si="2"/>
        <v>20.688699999999997</v>
      </c>
      <c r="P24" s="13"/>
      <c r="Q24" s="43">
        <f t="shared" si="1"/>
        <v>126.96199999999999</v>
      </c>
      <c r="R24" s="7">
        <f t="shared" si="1"/>
        <v>190.44299999999998</v>
      </c>
      <c r="S24" s="7">
        <f t="shared" si="1"/>
        <v>253.92399999999998</v>
      </c>
      <c r="T24" s="21">
        <f t="shared" si="1"/>
        <v>317.40499999999997</v>
      </c>
      <c r="U24" s="17"/>
      <c r="V24" s="53" t="s">
        <v>179</v>
      </c>
      <c r="W24" s="200"/>
    </row>
    <row r="25" spans="1:23">
      <c r="A25" s="200" t="s">
        <v>191</v>
      </c>
      <c r="B25" s="29" t="s">
        <v>180</v>
      </c>
      <c r="C25" s="33">
        <v>16.5</v>
      </c>
      <c r="D25" s="10">
        <v>3.5</v>
      </c>
      <c r="E25" s="101" t="s">
        <v>197</v>
      </c>
      <c r="F25" s="105">
        <v>4</v>
      </c>
      <c r="G25" s="11">
        <v>3</v>
      </c>
      <c r="H25" s="11">
        <v>1</v>
      </c>
      <c r="I25" s="11"/>
      <c r="J25" s="11">
        <v>2</v>
      </c>
      <c r="K25" s="11">
        <v>1</v>
      </c>
      <c r="L25" s="89"/>
      <c r="M25" s="119">
        <f t="shared" si="0"/>
        <v>98.007999999999996</v>
      </c>
      <c r="N25" s="38"/>
      <c r="O25" s="61"/>
      <c r="P25" s="13"/>
      <c r="Q25" s="42">
        <f t="shared" si="1"/>
        <v>196.01599999999999</v>
      </c>
      <c r="R25" s="12">
        <f t="shared" si="1"/>
        <v>294.024</v>
      </c>
      <c r="S25" s="12">
        <f t="shared" si="1"/>
        <v>392.03199999999998</v>
      </c>
      <c r="T25" s="20">
        <f t="shared" si="1"/>
        <v>490.03999999999996</v>
      </c>
      <c r="U25" s="17"/>
      <c r="V25" s="54" t="s">
        <v>180</v>
      </c>
      <c r="W25" s="200" t="s">
        <v>191</v>
      </c>
    </row>
    <row r="26" spans="1:23">
      <c r="A26" s="200"/>
      <c r="B26" s="28" t="s">
        <v>181</v>
      </c>
      <c r="C26" s="32">
        <v>16.5</v>
      </c>
      <c r="D26" s="6">
        <v>3.5</v>
      </c>
      <c r="E26" s="100" t="s">
        <v>198</v>
      </c>
      <c r="F26" s="104">
        <v>4</v>
      </c>
      <c r="G26" s="5">
        <v>3</v>
      </c>
      <c r="H26" s="5">
        <v>1</v>
      </c>
      <c r="I26" s="5"/>
      <c r="J26" s="5">
        <v>2</v>
      </c>
      <c r="K26" s="5">
        <v>1</v>
      </c>
      <c r="L26" s="93"/>
      <c r="M26" s="97">
        <f t="shared" si="0"/>
        <v>98.007999999999996</v>
      </c>
      <c r="N26" s="37"/>
      <c r="O26" s="60"/>
      <c r="P26" s="13"/>
      <c r="Q26" s="43">
        <f t="shared" si="1"/>
        <v>196.01599999999999</v>
      </c>
      <c r="R26" s="7">
        <f t="shared" si="1"/>
        <v>294.024</v>
      </c>
      <c r="S26" s="7">
        <f t="shared" si="1"/>
        <v>392.03199999999998</v>
      </c>
      <c r="T26" s="21">
        <f t="shared" si="1"/>
        <v>490.03999999999996</v>
      </c>
      <c r="U26" s="17"/>
      <c r="V26" s="53" t="s">
        <v>181</v>
      </c>
      <c r="W26" s="200"/>
    </row>
    <row r="27" spans="1:23">
      <c r="A27" s="200"/>
      <c r="B27" s="29" t="s">
        <v>182</v>
      </c>
      <c r="C27" s="33">
        <v>16.5</v>
      </c>
      <c r="D27" s="10">
        <v>3.5</v>
      </c>
      <c r="E27" s="101" t="s">
        <v>199</v>
      </c>
      <c r="F27" s="105">
        <v>4</v>
      </c>
      <c r="G27" s="11">
        <v>3</v>
      </c>
      <c r="H27" s="11">
        <v>1</v>
      </c>
      <c r="I27" s="11"/>
      <c r="J27" s="11">
        <v>2</v>
      </c>
      <c r="K27" s="11">
        <v>1</v>
      </c>
      <c r="L27" s="89"/>
      <c r="M27" s="119">
        <f t="shared" si="0"/>
        <v>98.007999999999996</v>
      </c>
      <c r="N27" s="38"/>
      <c r="O27" s="61"/>
      <c r="P27" s="13"/>
      <c r="Q27" s="42">
        <f t="shared" si="1"/>
        <v>196.01599999999999</v>
      </c>
      <c r="R27" s="12">
        <f t="shared" si="1"/>
        <v>294.024</v>
      </c>
      <c r="S27" s="12">
        <f t="shared" si="1"/>
        <v>392.03199999999998</v>
      </c>
      <c r="T27" s="20">
        <f t="shared" si="1"/>
        <v>490.03999999999996</v>
      </c>
      <c r="U27" s="17"/>
      <c r="V27" s="54" t="s">
        <v>182</v>
      </c>
      <c r="W27" s="200"/>
    </row>
    <row r="28" spans="1:23">
      <c r="A28" s="200"/>
      <c r="B28" s="28" t="s">
        <v>183</v>
      </c>
      <c r="C28" s="32">
        <v>16.5</v>
      </c>
      <c r="D28" s="6">
        <v>3.5</v>
      </c>
      <c r="E28" s="100" t="s">
        <v>200</v>
      </c>
      <c r="F28" s="104">
        <v>4</v>
      </c>
      <c r="G28" s="5">
        <v>3</v>
      </c>
      <c r="H28" s="5">
        <v>1</v>
      </c>
      <c r="I28" s="5"/>
      <c r="J28" s="5">
        <v>2</v>
      </c>
      <c r="K28" s="5">
        <v>1</v>
      </c>
      <c r="L28" s="93"/>
      <c r="M28" s="97">
        <f t="shared" si="0"/>
        <v>98.007999999999996</v>
      </c>
      <c r="N28" s="37"/>
      <c r="O28" s="60"/>
      <c r="P28" s="13"/>
      <c r="Q28" s="43">
        <f t="shared" si="1"/>
        <v>196.01599999999999</v>
      </c>
      <c r="R28" s="7">
        <f t="shared" si="1"/>
        <v>294.024</v>
      </c>
      <c r="S28" s="7">
        <f t="shared" si="1"/>
        <v>392.03199999999998</v>
      </c>
      <c r="T28" s="21">
        <f t="shared" si="1"/>
        <v>490.03999999999996</v>
      </c>
      <c r="U28" s="17"/>
      <c r="V28" s="53" t="s">
        <v>183</v>
      </c>
      <c r="W28" s="200"/>
    </row>
    <row r="29" spans="1:23">
      <c r="A29" s="200"/>
      <c r="B29" s="29" t="s">
        <v>184</v>
      </c>
      <c r="C29" s="33">
        <v>16.5</v>
      </c>
      <c r="D29" s="10">
        <v>3.5</v>
      </c>
      <c r="E29" s="101" t="s">
        <v>201</v>
      </c>
      <c r="F29" s="105">
        <v>4</v>
      </c>
      <c r="G29" s="11">
        <v>3</v>
      </c>
      <c r="H29" s="11">
        <v>1</v>
      </c>
      <c r="I29" s="11"/>
      <c r="J29" s="11">
        <v>2</v>
      </c>
      <c r="K29" s="11">
        <v>1</v>
      </c>
      <c r="L29" s="89"/>
      <c r="M29" s="119">
        <f t="shared" si="0"/>
        <v>98.007999999999996</v>
      </c>
      <c r="N29" s="38"/>
      <c r="O29" s="61"/>
      <c r="P29" s="13"/>
      <c r="Q29" s="42">
        <f t="shared" si="1"/>
        <v>196.01599999999999</v>
      </c>
      <c r="R29" s="12">
        <f t="shared" si="1"/>
        <v>294.024</v>
      </c>
      <c r="S29" s="12">
        <f t="shared" si="1"/>
        <v>392.03199999999998</v>
      </c>
      <c r="T29" s="20">
        <f t="shared" si="1"/>
        <v>490.03999999999996</v>
      </c>
      <c r="U29" s="17"/>
      <c r="V29" s="54" t="s">
        <v>184</v>
      </c>
      <c r="W29" s="200"/>
    </row>
    <row r="30" spans="1:23">
      <c r="A30" s="200"/>
      <c r="B30" s="28" t="s">
        <v>185</v>
      </c>
      <c r="C30" s="32">
        <v>16.5</v>
      </c>
      <c r="D30" s="6">
        <v>3.5</v>
      </c>
      <c r="E30" s="100" t="s">
        <v>202</v>
      </c>
      <c r="F30" s="104">
        <v>4</v>
      </c>
      <c r="G30" s="5">
        <v>3</v>
      </c>
      <c r="H30" s="5">
        <v>1</v>
      </c>
      <c r="I30" s="5"/>
      <c r="J30" s="5">
        <v>2</v>
      </c>
      <c r="K30" s="5">
        <v>1</v>
      </c>
      <c r="L30" s="93"/>
      <c r="M30" s="97">
        <f t="shared" si="0"/>
        <v>98.007999999999996</v>
      </c>
      <c r="N30" s="37"/>
      <c r="O30" s="60"/>
      <c r="P30" s="13"/>
      <c r="Q30" s="43">
        <f t="shared" si="1"/>
        <v>196.01599999999999</v>
      </c>
      <c r="R30" s="7">
        <f t="shared" si="1"/>
        <v>294.024</v>
      </c>
      <c r="S30" s="7">
        <f t="shared" si="1"/>
        <v>392.03199999999998</v>
      </c>
      <c r="T30" s="21">
        <f t="shared" si="1"/>
        <v>490.03999999999996</v>
      </c>
      <c r="U30" s="17"/>
      <c r="V30" s="53" t="s">
        <v>185</v>
      </c>
      <c r="W30" s="200"/>
    </row>
    <row r="31" spans="1:23">
      <c r="A31" s="200" t="s">
        <v>192</v>
      </c>
      <c r="B31" s="29" t="s">
        <v>189</v>
      </c>
      <c r="C31" s="33">
        <v>16.5</v>
      </c>
      <c r="D31" s="10">
        <v>4.2</v>
      </c>
      <c r="E31" s="101" t="s">
        <v>197</v>
      </c>
      <c r="F31" s="105">
        <v>5</v>
      </c>
      <c r="G31" s="11">
        <v>3</v>
      </c>
      <c r="H31" s="11">
        <v>1</v>
      </c>
      <c r="I31" s="11"/>
      <c r="J31" s="11">
        <v>3</v>
      </c>
      <c r="K31" s="11">
        <v>1</v>
      </c>
      <c r="L31" s="89"/>
      <c r="M31" s="119">
        <f t="shared" si="0"/>
        <v>132.535</v>
      </c>
      <c r="N31" s="38">
        <v>98.0505</v>
      </c>
      <c r="O31" s="61">
        <f>M31-N31</f>
        <v>34.484499999999997</v>
      </c>
      <c r="P31" s="13"/>
      <c r="Q31" s="42">
        <f t="shared" si="1"/>
        <v>265.07</v>
      </c>
      <c r="R31" s="12">
        <f t="shared" si="1"/>
        <v>397.60500000000002</v>
      </c>
      <c r="S31" s="12">
        <f t="shared" si="1"/>
        <v>530.14</v>
      </c>
      <c r="T31" s="20">
        <f t="shared" si="1"/>
        <v>662.67499999999995</v>
      </c>
      <c r="U31" s="17"/>
      <c r="V31" s="54" t="s">
        <v>189</v>
      </c>
      <c r="W31" s="200" t="s">
        <v>192</v>
      </c>
    </row>
    <row r="32" spans="1:23">
      <c r="A32" s="200"/>
      <c r="B32" s="28" t="s">
        <v>187</v>
      </c>
      <c r="C32" s="32">
        <v>16.5</v>
      </c>
      <c r="D32" s="6">
        <v>4.2</v>
      </c>
      <c r="E32" s="100" t="s">
        <v>198</v>
      </c>
      <c r="F32" s="104">
        <v>5</v>
      </c>
      <c r="G32" s="5">
        <v>3</v>
      </c>
      <c r="H32" s="5">
        <v>1</v>
      </c>
      <c r="I32" s="5"/>
      <c r="J32" s="5">
        <v>3</v>
      </c>
      <c r="K32" s="5">
        <v>1</v>
      </c>
      <c r="L32" s="93"/>
      <c r="M32" s="97">
        <f t="shared" si="0"/>
        <v>132.535</v>
      </c>
      <c r="N32" s="37">
        <v>98.0505</v>
      </c>
      <c r="O32" s="60">
        <f>M32-N32</f>
        <v>34.484499999999997</v>
      </c>
      <c r="P32" s="13"/>
      <c r="Q32" s="43">
        <f t="shared" si="1"/>
        <v>265.07</v>
      </c>
      <c r="R32" s="7">
        <f t="shared" si="1"/>
        <v>397.60500000000002</v>
      </c>
      <c r="S32" s="7">
        <f t="shared" si="1"/>
        <v>530.14</v>
      </c>
      <c r="T32" s="21">
        <f t="shared" si="1"/>
        <v>662.67499999999995</v>
      </c>
      <c r="U32" s="17"/>
      <c r="V32" s="53" t="s">
        <v>187</v>
      </c>
      <c r="W32" s="200"/>
    </row>
    <row r="33" spans="1:23">
      <c r="A33" s="200"/>
      <c r="B33" s="29" t="s">
        <v>186</v>
      </c>
      <c r="C33" s="33">
        <v>16.5</v>
      </c>
      <c r="D33" s="10">
        <v>4.2</v>
      </c>
      <c r="E33" s="101" t="s">
        <v>203</v>
      </c>
      <c r="F33" s="105">
        <v>5</v>
      </c>
      <c r="G33" s="11">
        <v>3</v>
      </c>
      <c r="H33" s="11">
        <v>1</v>
      </c>
      <c r="I33" s="11"/>
      <c r="J33" s="11">
        <v>3</v>
      </c>
      <c r="K33" s="11">
        <v>1</v>
      </c>
      <c r="L33" s="89"/>
      <c r="M33" s="119">
        <f t="shared" si="0"/>
        <v>132.535</v>
      </c>
      <c r="N33" s="38">
        <v>98.0505</v>
      </c>
      <c r="O33" s="61">
        <f>M33-N33</f>
        <v>34.484499999999997</v>
      </c>
      <c r="P33" s="13"/>
      <c r="Q33" s="42">
        <f t="shared" si="1"/>
        <v>265.07</v>
      </c>
      <c r="R33" s="12">
        <f t="shared" si="1"/>
        <v>397.60500000000002</v>
      </c>
      <c r="S33" s="12">
        <f t="shared" si="1"/>
        <v>530.14</v>
      </c>
      <c r="T33" s="20">
        <f t="shared" si="1"/>
        <v>662.67499999999995</v>
      </c>
      <c r="U33" s="17"/>
      <c r="V33" s="54" t="s">
        <v>186</v>
      </c>
      <c r="W33" s="200"/>
    </row>
    <row r="34" spans="1:23" ht="13.5" thickBot="1">
      <c r="A34" s="203"/>
      <c r="B34" s="30" t="s">
        <v>188</v>
      </c>
      <c r="C34" s="34">
        <v>16.5</v>
      </c>
      <c r="D34" s="22">
        <v>4.2</v>
      </c>
      <c r="E34" s="102" t="s">
        <v>202</v>
      </c>
      <c r="F34" s="106">
        <v>5</v>
      </c>
      <c r="G34" s="23">
        <v>3</v>
      </c>
      <c r="H34" s="23">
        <v>1</v>
      </c>
      <c r="I34" s="23"/>
      <c r="J34" s="23">
        <v>3</v>
      </c>
      <c r="K34" s="23">
        <v>1</v>
      </c>
      <c r="L34" s="90"/>
      <c r="M34" s="120">
        <f t="shared" si="0"/>
        <v>132.535</v>
      </c>
      <c r="N34" s="39">
        <v>98.0505</v>
      </c>
      <c r="O34" s="62">
        <f>M34-N34</f>
        <v>34.484499999999997</v>
      </c>
      <c r="P34" s="13"/>
      <c r="Q34" s="44">
        <f t="shared" si="1"/>
        <v>265.07</v>
      </c>
      <c r="R34" s="45">
        <f t="shared" si="1"/>
        <v>397.60500000000002</v>
      </c>
      <c r="S34" s="45">
        <f t="shared" si="1"/>
        <v>530.14</v>
      </c>
      <c r="T34" s="24">
        <f t="shared" si="1"/>
        <v>662.67499999999995</v>
      </c>
      <c r="U34" s="17"/>
      <c r="V34" s="55" t="s">
        <v>188</v>
      </c>
      <c r="W34" s="203"/>
    </row>
    <row r="35" spans="1:23" ht="13.5" thickBot="1">
      <c r="B35" s="198" t="s">
        <v>206</v>
      </c>
      <c r="C35" s="198"/>
      <c r="D35" s="198"/>
      <c r="E35" s="198"/>
      <c r="J35" s="1"/>
      <c r="K35" s="1"/>
      <c r="L35" s="1"/>
    </row>
    <row r="36" spans="1:23">
      <c r="A36" s="199" t="s">
        <v>190</v>
      </c>
      <c r="B36" s="27" t="s">
        <v>174</v>
      </c>
      <c r="C36" s="31">
        <v>16.5</v>
      </c>
      <c r="D36" s="25">
        <v>2.8</v>
      </c>
      <c r="E36" s="99" t="s">
        <v>207</v>
      </c>
      <c r="F36" s="103">
        <v>3</v>
      </c>
      <c r="G36" s="26">
        <v>4</v>
      </c>
      <c r="H36" s="26"/>
      <c r="I36" s="26"/>
      <c r="J36" s="26">
        <v>1</v>
      </c>
      <c r="K36" s="26"/>
      <c r="L36" s="92"/>
      <c r="M36" s="59">
        <f t="shared" ref="M36:M51" si="3">(F36*F$1)+(G36*G$1)+(H36*H$1)+(J36*J$1)+(K36*K$1)+(I36*I$1)</f>
        <v>53.480999999999995</v>
      </c>
      <c r="N36" s="59">
        <v>42.792299999999997</v>
      </c>
      <c r="O36" s="59">
        <f t="shared" ref="O36:O41" si="4">M36-N36</f>
        <v>10.688699999999997</v>
      </c>
      <c r="P36" s="13"/>
      <c r="Q36" s="56">
        <f t="shared" si="1"/>
        <v>106.96199999999999</v>
      </c>
      <c r="R36" s="57">
        <f t="shared" si="1"/>
        <v>160.44299999999998</v>
      </c>
      <c r="S36" s="57">
        <f t="shared" si="1"/>
        <v>213.92399999999998</v>
      </c>
      <c r="T36" s="58">
        <f t="shared" si="1"/>
        <v>267.40499999999997</v>
      </c>
      <c r="U36" s="17"/>
      <c r="V36" s="52" t="s">
        <v>174</v>
      </c>
      <c r="W36" s="199" t="s">
        <v>190</v>
      </c>
    </row>
    <row r="37" spans="1:23">
      <c r="A37" s="200"/>
      <c r="B37" s="28" t="s">
        <v>175</v>
      </c>
      <c r="C37" s="32">
        <v>16.5</v>
      </c>
      <c r="D37" s="6">
        <v>2.8</v>
      </c>
      <c r="E37" s="100" t="s">
        <v>204</v>
      </c>
      <c r="F37" s="104">
        <v>3</v>
      </c>
      <c r="G37" s="5">
        <v>4</v>
      </c>
      <c r="H37" s="5"/>
      <c r="I37" s="5"/>
      <c r="J37" s="5">
        <v>1</v>
      </c>
      <c r="K37" s="5"/>
      <c r="L37" s="93"/>
      <c r="M37" s="60">
        <f t="shared" si="3"/>
        <v>53.480999999999995</v>
      </c>
      <c r="N37" s="66">
        <v>42.792299999999997</v>
      </c>
      <c r="O37" s="66">
        <f t="shared" si="4"/>
        <v>10.688699999999997</v>
      </c>
      <c r="P37" s="13"/>
      <c r="Q37" s="43">
        <f t="shared" ref="Q37:T51" si="5">$M37*Q$1</f>
        <v>106.96199999999999</v>
      </c>
      <c r="R37" s="7">
        <f t="shared" si="5"/>
        <v>160.44299999999998</v>
      </c>
      <c r="S37" s="7">
        <f t="shared" si="5"/>
        <v>213.92399999999998</v>
      </c>
      <c r="T37" s="21">
        <f t="shared" si="5"/>
        <v>267.40499999999997</v>
      </c>
      <c r="U37" s="17"/>
      <c r="V37" s="53" t="s">
        <v>175</v>
      </c>
      <c r="W37" s="200"/>
    </row>
    <row r="38" spans="1:23">
      <c r="A38" s="200"/>
      <c r="B38" s="29" t="s">
        <v>176</v>
      </c>
      <c r="C38" s="33">
        <v>16.5</v>
      </c>
      <c r="D38" s="10">
        <v>2.8</v>
      </c>
      <c r="E38" s="101" t="s">
        <v>208</v>
      </c>
      <c r="F38" s="105">
        <v>3</v>
      </c>
      <c r="G38" s="11">
        <v>4</v>
      </c>
      <c r="H38" s="11"/>
      <c r="I38" s="11"/>
      <c r="J38" s="11">
        <v>1</v>
      </c>
      <c r="K38" s="11"/>
      <c r="L38" s="89"/>
      <c r="M38" s="61">
        <f t="shared" si="3"/>
        <v>53.480999999999995</v>
      </c>
      <c r="N38" s="61">
        <v>42.792299999999997</v>
      </c>
      <c r="O38" s="61">
        <f t="shared" si="4"/>
        <v>10.688699999999997</v>
      </c>
      <c r="P38" s="13"/>
      <c r="Q38" s="42">
        <f t="shared" si="5"/>
        <v>106.96199999999999</v>
      </c>
      <c r="R38" s="12">
        <f t="shared" si="5"/>
        <v>160.44299999999998</v>
      </c>
      <c r="S38" s="12">
        <f t="shared" si="5"/>
        <v>213.92399999999998</v>
      </c>
      <c r="T38" s="20">
        <f t="shared" si="5"/>
        <v>267.40499999999997</v>
      </c>
      <c r="U38" s="17"/>
      <c r="V38" s="54" t="s">
        <v>176</v>
      </c>
      <c r="W38" s="200"/>
    </row>
    <row r="39" spans="1:23">
      <c r="A39" s="200"/>
      <c r="B39" s="28" t="s">
        <v>177</v>
      </c>
      <c r="C39" s="32">
        <v>16.5</v>
      </c>
      <c r="D39" s="6">
        <v>2.8</v>
      </c>
      <c r="E39" s="100" t="s">
        <v>200</v>
      </c>
      <c r="F39" s="104">
        <v>3</v>
      </c>
      <c r="G39" s="5">
        <v>4</v>
      </c>
      <c r="H39" s="5"/>
      <c r="I39" s="5"/>
      <c r="J39" s="5">
        <v>1</v>
      </c>
      <c r="K39" s="5"/>
      <c r="L39" s="93"/>
      <c r="M39" s="60">
        <f t="shared" si="3"/>
        <v>53.480999999999995</v>
      </c>
      <c r="N39" s="66">
        <v>42.792299999999997</v>
      </c>
      <c r="O39" s="66">
        <f t="shared" si="4"/>
        <v>10.688699999999997</v>
      </c>
      <c r="P39" s="13"/>
      <c r="Q39" s="43">
        <f t="shared" si="5"/>
        <v>106.96199999999999</v>
      </c>
      <c r="R39" s="7">
        <f t="shared" si="5"/>
        <v>160.44299999999998</v>
      </c>
      <c r="S39" s="7">
        <f t="shared" si="5"/>
        <v>213.92399999999998</v>
      </c>
      <c r="T39" s="21">
        <f t="shared" si="5"/>
        <v>267.40499999999997</v>
      </c>
      <c r="U39" s="17"/>
      <c r="V39" s="53" t="s">
        <v>177</v>
      </c>
      <c r="W39" s="200"/>
    </row>
    <row r="40" spans="1:23">
      <c r="A40" s="200"/>
      <c r="B40" s="29" t="s">
        <v>178</v>
      </c>
      <c r="C40" s="33">
        <v>16.5</v>
      </c>
      <c r="D40" s="10">
        <v>2.8</v>
      </c>
      <c r="E40" s="101" t="s">
        <v>201</v>
      </c>
      <c r="F40" s="105">
        <v>3</v>
      </c>
      <c r="G40" s="11">
        <v>4</v>
      </c>
      <c r="H40" s="11"/>
      <c r="I40" s="11"/>
      <c r="J40" s="11">
        <v>1</v>
      </c>
      <c r="K40" s="11"/>
      <c r="L40" s="89"/>
      <c r="M40" s="61">
        <f t="shared" si="3"/>
        <v>53.480999999999995</v>
      </c>
      <c r="N40" s="61">
        <v>42.792299999999997</v>
      </c>
      <c r="O40" s="61">
        <f t="shared" si="4"/>
        <v>10.688699999999997</v>
      </c>
      <c r="P40" s="13"/>
      <c r="Q40" s="42">
        <f t="shared" si="5"/>
        <v>106.96199999999999</v>
      </c>
      <c r="R40" s="12">
        <f t="shared" si="5"/>
        <v>160.44299999999998</v>
      </c>
      <c r="S40" s="12">
        <f t="shared" si="5"/>
        <v>213.92399999999998</v>
      </c>
      <c r="T40" s="20">
        <f t="shared" si="5"/>
        <v>267.40499999999997</v>
      </c>
      <c r="U40" s="17"/>
      <c r="V40" s="54" t="s">
        <v>178</v>
      </c>
      <c r="W40" s="200"/>
    </row>
    <row r="41" spans="1:23">
      <c r="A41" s="200"/>
      <c r="B41" s="28" t="s">
        <v>179</v>
      </c>
      <c r="C41" s="32">
        <v>16.5</v>
      </c>
      <c r="D41" s="6">
        <v>2.8</v>
      </c>
      <c r="E41" s="100" t="s">
        <v>209</v>
      </c>
      <c r="F41" s="104">
        <v>3</v>
      </c>
      <c r="G41" s="5">
        <v>4</v>
      </c>
      <c r="H41" s="5"/>
      <c r="I41" s="5"/>
      <c r="J41" s="5">
        <v>1</v>
      </c>
      <c r="K41" s="5"/>
      <c r="L41" s="93"/>
      <c r="M41" s="60">
        <f t="shared" si="3"/>
        <v>53.480999999999995</v>
      </c>
      <c r="N41" s="66">
        <v>42.792299999999997</v>
      </c>
      <c r="O41" s="66">
        <f t="shared" si="4"/>
        <v>10.688699999999997</v>
      </c>
      <c r="P41" s="13"/>
      <c r="Q41" s="43">
        <f t="shared" si="5"/>
        <v>106.96199999999999</v>
      </c>
      <c r="R41" s="7">
        <f t="shared" si="5"/>
        <v>160.44299999999998</v>
      </c>
      <c r="S41" s="7">
        <f t="shared" si="5"/>
        <v>213.92399999999998</v>
      </c>
      <c r="T41" s="21">
        <f t="shared" si="5"/>
        <v>267.40499999999997</v>
      </c>
      <c r="U41" s="17"/>
      <c r="V41" s="53" t="s">
        <v>179</v>
      </c>
      <c r="W41" s="200"/>
    </row>
    <row r="42" spans="1:23">
      <c r="A42" s="200" t="s">
        <v>191</v>
      </c>
      <c r="B42" s="29" t="s">
        <v>180</v>
      </c>
      <c r="C42" s="33">
        <v>16.5</v>
      </c>
      <c r="D42" s="10">
        <v>3.5</v>
      </c>
      <c r="E42" s="101" t="s">
        <v>207</v>
      </c>
      <c r="F42" s="105">
        <v>4</v>
      </c>
      <c r="G42" s="11">
        <v>3</v>
      </c>
      <c r="H42" s="11">
        <v>1</v>
      </c>
      <c r="I42" s="11"/>
      <c r="J42" s="11">
        <v>2</v>
      </c>
      <c r="K42" s="11"/>
      <c r="L42" s="89"/>
      <c r="M42" s="61">
        <f t="shared" si="3"/>
        <v>88.007999999999996</v>
      </c>
      <c r="N42" s="61"/>
      <c r="O42" s="61"/>
      <c r="P42" s="13"/>
      <c r="Q42" s="42">
        <f t="shared" si="5"/>
        <v>176.01599999999999</v>
      </c>
      <c r="R42" s="12">
        <f t="shared" si="5"/>
        <v>264.024</v>
      </c>
      <c r="S42" s="12">
        <f t="shared" si="5"/>
        <v>352.03199999999998</v>
      </c>
      <c r="T42" s="20">
        <f t="shared" si="5"/>
        <v>440.03999999999996</v>
      </c>
      <c r="U42" s="17"/>
      <c r="V42" s="54" t="s">
        <v>180</v>
      </c>
      <c r="W42" s="200" t="s">
        <v>191</v>
      </c>
    </row>
    <row r="43" spans="1:23">
      <c r="A43" s="200"/>
      <c r="B43" s="28" t="s">
        <v>181</v>
      </c>
      <c r="C43" s="32">
        <v>16.5</v>
      </c>
      <c r="D43" s="6">
        <v>3.5</v>
      </c>
      <c r="E43" s="100" t="s">
        <v>204</v>
      </c>
      <c r="F43" s="104">
        <v>4</v>
      </c>
      <c r="G43" s="5">
        <v>3</v>
      </c>
      <c r="H43" s="5">
        <v>1</v>
      </c>
      <c r="I43" s="5"/>
      <c r="J43" s="5">
        <v>2</v>
      </c>
      <c r="K43" s="5"/>
      <c r="L43" s="93"/>
      <c r="M43" s="60">
        <f t="shared" si="3"/>
        <v>88.007999999999996</v>
      </c>
      <c r="N43" s="60"/>
      <c r="O43" s="60"/>
      <c r="P43" s="13"/>
      <c r="Q43" s="43">
        <f t="shared" si="5"/>
        <v>176.01599999999999</v>
      </c>
      <c r="R43" s="7">
        <f t="shared" si="5"/>
        <v>264.024</v>
      </c>
      <c r="S43" s="7">
        <f t="shared" si="5"/>
        <v>352.03199999999998</v>
      </c>
      <c r="T43" s="21">
        <f t="shared" si="5"/>
        <v>440.03999999999996</v>
      </c>
      <c r="U43" s="17"/>
      <c r="V43" s="53" t="s">
        <v>181</v>
      </c>
      <c r="W43" s="200"/>
    </row>
    <row r="44" spans="1:23">
      <c r="A44" s="200"/>
      <c r="B44" s="29" t="s">
        <v>182</v>
      </c>
      <c r="C44" s="33">
        <v>16.5</v>
      </c>
      <c r="D44" s="10">
        <v>3.5</v>
      </c>
      <c r="E44" s="101" t="s">
        <v>208</v>
      </c>
      <c r="F44" s="105">
        <v>4</v>
      </c>
      <c r="G44" s="11">
        <v>3</v>
      </c>
      <c r="H44" s="11">
        <v>1</v>
      </c>
      <c r="I44" s="11"/>
      <c r="J44" s="11">
        <v>2</v>
      </c>
      <c r="K44" s="11"/>
      <c r="L44" s="89"/>
      <c r="M44" s="61">
        <f t="shared" si="3"/>
        <v>88.007999999999996</v>
      </c>
      <c r="N44" s="61"/>
      <c r="O44" s="61"/>
      <c r="P44" s="13"/>
      <c r="Q44" s="42">
        <f t="shared" si="5"/>
        <v>176.01599999999999</v>
      </c>
      <c r="R44" s="12">
        <f t="shared" si="5"/>
        <v>264.024</v>
      </c>
      <c r="S44" s="12">
        <f t="shared" si="5"/>
        <v>352.03199999999998</v>
      </c>
      <c r="T44" s="20">
        <f t="shared" si="5"/>
        <v>440.03999999999996</v>
      </c>
      <c r="U44" s="17"/>
      <c r="V44" s="54" t="s">
        <v>182</v>
      </c>
      <c r="W44" s="200"/>
    </row>
    <row r="45" spans="1:23">
      <c r="A45" s="200"/>
      <c r="B45" s="28" t="s">
        <v>183</v>
      </c>
      <c r="C45" s="32">
        <v>16.5</v>
      </c>
      <c r="D45" s="6">
        <v>3.5</v>
      </c>
      <c r="E45" s="100" t="s">
        <v>200</v>
      </c>
      <c r="F45" s="104">
        <v>4</v>
      </c>
      <c r="G45" s="5">
        <v>3</v>
      </c>
      <c r="H45" s="5">
        <v>1</v>
      </c>
      <c r="I45" s="5"/>
      <c r="J45" s="5">
        <v>2</v>
      </c>
      <c r="K45" s="5"/>
      <c r="L45" s="93"/>
      <c r="M45" s="60">
        <f t="shared" si="3"/>
        <v>88.007999999999996</v>
      </c>
      <c r="N45" s="60"/>
      <c r="O45" s="60"/>
      <c r="P45" s="13"/>
      <c r="Q45" s="43">
        <f t="shared" si="5"/>
        <v>176.01599999999999</v>
      </c>
      <c r="R45" s="7">
        <f t="shared" si="5"/>
        <v>264.024</v>
      </c>
      <c r="S45" s="7">
        <f t="shared" si="5"/>
        <v>352.03199999999998</v>
      </c>
      <c r="T45" s="21">
        <f t="shared" si="5"/>
        <v>440.03999999999996</v>
      </c>
      <c r="U45" s="17"/>
      <c r="V45" s="53" t="s">
        <v>183</v>
      </c>
      <c r="W45" s="200"/>
    </row>
    <row r="46" spans="1:23">
      <c r="A46" s="200"/>
      <c r="B46" s="29" t="s">
        <v>184</v>
      </c>
      <c r="C46" s="33">
        <v>16.5</v>
      </c>
      <c r="D46" s="10">
        <v>3.5</v>
      </c>
      <c r="E46" s="101" t="s">
        <v>201</v>
      </c>
      <c r="F46" s="105">
        <v>4</v>
      </c>
      <c r="G46" s="11">
        <v>3</v>
      </c>
      <c r="H46" s="11">
        <v>1</v>
      </c>
      <c r="I46" s="11"/>
      <c r="J46" s="11">
        <v>2</v>
      </c>
      <c r="K46" s="11"/>
      <c r="L46" s="89"/>
      <c r="M46" s="61">
        <f t="shared" si="3"/>
        <v>88.007999999999996</v>
      </c>
      <c r="N46" s="61"/>
      <c r="O46" s="61"/>
      <c r="P46" s="13"/>
      <c r="Q46" s="42">
        <f t="shared" si="5"/>
        <v>176.01599999999999</v>
      </c>
      <c r="R46" s="12">
        <f t="shared" si="5"/>
        <v>264.024</v>
      </c>
      <c r="S46" s="12">
        <f t="shared" si="5"/>
        <v>352.03199999999998</v>
      </c>
      <c r="T46" s="20">
        <f t="shared" si="5"/>
        <v>440.03999999999996</v>
      </c>
      <c r="U46" s="17"/>
      <c r="V46" s="54" t="s">
        <v>184</v>
      </c>
      <c r="W46" s="200"/>
    </row>
    <row r="47" spans="1:23">
      <c r="A47" s="200"/>
      <c r="B47" s="28" t="s">
        <v>185</v>
      </c>
      <c r="C47" s="32">
        <v>16.5</v>
      </c>
      <c r="D47" s="6">
        <v>3.5</v>
      </c>
      <c r="E47" s="100" t="s">
        <v>209</v>
      </c>
      <c r="F47" s="104">
        <v>4</v>
      </c>
      <c r="G47" s="5">
        <v>3</v>
      </c>
      <c r="H47" s="5">
        <v>1</v>
      </c>
      <c r="I47" s="5"/>
      <c r="J47" s="5">
        <v>2</v>
      </c>
      <c r="K47" s="5"/>
      <c r="L47" s="93"/>
      <c r="M47" s="60">
        <f t="shared" si="3"/>
        <v>88.007999999999996</v>
      </c>
      <c r="N47" s="60"/>
      <c r="O47" s="60"/>
      <c r="P47" s="13"/>
      <c r="Q47" s="43">
        <f t="shared" si="5"/>
        <v>176.01599999999999</v>
      </c>
      <c r="R47" s="7">
        <f t="shared" si="5"/>
        <v>264.024</v>
      </c>
      <c r="S47" s="7">
        <f t="shared" si="5"/>
        <v>352.03199999999998</v>
      </c>
      <c r="T47" s="21">
        <f t="shared" si="5"/>
        <v>440.03999999999996</v>
      </c>
      <c r="U47" s="17"/>
      <c r="V47" s="53" t="s">
        <v>185</v>
      </c>
      <c r="W47" s="200"/>
    </row>
    <row r="48" spans="1:23">
      <c r="A48" s="200" t="s">
        <v>192</v>
      </c>
      <c r="B48" s="29" t="s">
        <v>189</v>
      </c>
      <c r="C48" s="33">
        <v>16.5</v>
      </c>
      <c r="D48" s="10">
        <v>4.2</v>
      </c>
      <c r="E48" s="101" t="s">
        <v>207</v>
      </c>
      <c r="F48" s="105">
        <v>5</v>
      </c>
      <c r="G48" s="11">
        <v>3</v>
      </c>
      <c r="H48" s="11">
        <v>1</v>
      </c>
      <c r="I48" s="11"/>
      <c r="J48" s="11">
        <v>3</v>
      </c>
      <c r="K48" s="11"/>
      <c r="L48" s="89"/>
      <c r="M48" s="61">
        <f t="shared" si="3"/>
        <v>122.535</v>
      </c>
      <c r="N48" s="61">
        <v>98.0505</v>
      </c>
      <c r="O48" s="61">
        <f>M48-N48</f>
        <v>24.484499999999997</v>
      </c>
      <c r="P48" s="13"/>
      <c r="Q48" s="42">
        <f t="shared" si="5"/>
        <v>245.07</v>
      </c>
      <c r="R48" s="12">
        <f t="shared" si="5"/>
        <v>367.60500000000002</v>
      </c>
      <c r="S48" s="12">
        <f t="shared" si="5"/>
        <v>490.14</v>
      </c>
      <c r="T48" s="20">
        <f t="shared" si="5"/>
        <v>612.67499999999995</v>
      </c>
      <c r="U48" s="17"/>
      <c r="V48" s="54" t="s">
        <v>189</v>
      </c>
      <c r="W48" s="200" t="s">
        <v>192</v>
      </c>
    </row>
    <row r="49" spans="1:23">
      <c r="A49" s="200"/>
      <c r="B49" s="28" t="s">
        <v>187</v>
      </c>
      <c r="C49" s="32">
        <v>16.5</v>
      </c>
      <c r="D49" s="6">
        <v>4.2</v>
      </c>
      <c r="E49" s="100" t="s">
        <v>204</v>
      </c>
      <c r="F49" s="104">
        <v>5</v>
      </c>
      <c r="G49" s="5">
        <v>3</v>
      </c>
      <c r="H49" s="5">
        <v>1</v>
      </c>
      <c r="I49" s="5"/>
      <c r="J49" s="5">
        <v>3</v>
      </c>
      <c r="K49" s="5"/>
      <c r="L49" s="93"/>
      <c r="M49" s="60">
        <f t="shared" si="3"/>
        <v>122.535</v>
      </c>
      <c r="N49" s="60">
        <v>98.0505</v>
      </c>
      <c r="O49" s="60">
        <f>M49-N49</f>
        <v>24.484499999999997</v>
      </c>
      <c r="P49" s="13"/>
      <c r="Q49" s="43">
        <f t="shared" si="5"/>
        <v>245.07</v>
      </c>
      <c r="R49" s="7">
        <f t="shared" si="5"/>
        <v>367.60500000000002</v>
      </c>
      <c r="S49" s="7">
        <f t="shared" si="5"/>
        <v>490.14</v>
      </c>
      <c r="T49" s="21">
        <f t="shared" si="5"/>
        <v>612.67499999999995</v>
      </c>
      <c r="U49" s="17"/>
      <c r="V49" s="53" t="s">
        <v>187</v>
      </c>
      <c r="W49" s="200"/>
    </row>
    <row r="50" spans="1:23">
      <c r="A50" s="200"/>
      <c r="B50" s="29" t="s">
        <v>186</v>
      </c>
      <c r="C50" s="33">
        <v>16.5</v>
      </c>
      <c r="D50" s="10">
        <v>4.2</v>
      </c>
      <c r="E50" s="101" t="s">
        <v>210</v>
      </c>
      <c r="F50" s="105">
        <v>5</v>
      </c>
      <c r="G50" s="11">
        <v>3</v>
      </c>
      <c r="H50" s="11">
        <v>1</v>
      </c>
      <c r="I50" s="11"/>
      <c r="J50" s="11">
        <v>3</v>
      </c>
      <c r="K50" s="11"/>
      <c r="L50" s="89"/>
      <c r="M50" s="61">
        <f t="shared" si="3"/>
        <v>122.535</v>
      </c>
      <c r="N50" s="61">
        <v>98.0505</v>
      </c>
      <c r="O50" s="61">
        <f>M50-N50</f>
        <v>24.484499999999997</v>
      </c>
      <c r="P50" s="13"/>
      <c r="Q50" s="42">
        <f t="shared" si="5"/>
        <v>245.07</v>
      </c>
      <c r="R50" s="12">
        <f t="shared" si="5"/>
        <v>367.60500000000002</v>
      </c>
      <c r="S50" s="12">
        <f t="shared" si="5"/>
        <v>490.14</v>
      </c>
      <c r="T50" s="20">
        <f t="shared" si="5"/>
        <v>612.67499999999995</v>
      </c>
      <c r="U50" s="17"/>
      <c r="V50" s="54" t="s">
        <v>186</v>
      </c>
      <c r="W50" s="200"/>
    </row>
    <row r="51" spans="1:23" ht="13.5" thickBot="1">
      <c r="A51" s="203"/>
      <c r="B51" s="30" t="s">
        <v>188</v>
      </c>
      <c r="C51" s="34">
        <v>16.5</v>
      </c>
      <c r="D51" s="22">
        <v>4.2</v>
      </c>
      <c r="E51" s="102" t="s">
        <v>209</v>
      </c>
      <c r="F51" s="106">
        <v>5</v>
      </c>
      <c r="G51" s="23">
        <v>3</v>
      </c>
      <c r="H51" s="23">
        <v>1</v>
      </c>
      <c r="I51" s="23"/>
      <c r="J51" s="23">
        <v>3</v>
      </c>
      <c r="K51" s="23"/>
      <c r="L51" s="90"/>
      <c r="M51" s="62">
        <f t="shared" si="3"/>
        <v>122.535</v>
      </c>
      <c r="N51" s="62">
        <v>98.0505</v>
      </c>
      <c r="O51" s="62">
        <f>M51-N51</f>
        <v>24.484499999999997</v>
      </c>
      <c r="P51" s="13"/>
      <c r="Q51" s="44">
        <f t="shared" si="5"/>
        <v>245.07</v>
      </c>
      <c r="R51" s="45">
        <f t="shared" si="5"/>
        <v>367.60500000000002</v>
      </c>
      <c r="S51" s="45">
        <f t="shared" si="5"/>
        <v>490.14</v>
      </c>
      <c r="T51" s="24">
        <f t="shared" si="5"/>
        <v>612.67499999999995</v>
      </c>
      <c r="U51" s="17"/>
      <c r="V51" s="55" t="s">
        <v>188</v>
      </c>
      <c r="W51" s="203"/>
    </row>
    <row r="52" spans="1:23" ht="13.5" thickBot="1">
      <c r="B52" s="198" t="s">
        <v>220</v>
      </c>
      <c r="C52" s="198"/>
      <c r="D52" s="198"/>
      <c r="E52" s="198"/>
      <c r="J52" s="1"/>
      <c r="K52" s="1"/>
      <c r="L52" s="1"/>
    </row>
    <row r="53" spans="1:23">
      <c r="A53" s="71"/>
      <c r="B53" s="52" t="s">
        <v>221</v>
      </c>
      <c r="C53" s="67" t="s">
        <v>224</v>
      </c>
      <c r="D53" s="68" t="s">
        <v>224</v>
      </c>
      <c r="E53" s="99" t="s">
        <v>223</v>
      </c>
      <c r="F53" s="103"/>
      <c r="G53" s="26">
        <v>18</v>
      </c>
      <c r="H53" s="26">
        <v>8</v>
      </c>
      <c r="I53" s="26">
        <v>12</v>
      </c>
      <c r="J53" s="26">
        <v>2</v>
      </c>
      <c r="K53" s="26">
        <v>1</v>
      </c>
      <c r="L53" s="92"/>
      <c r="M53" s="59">
        <f t="shared" ref="M53:M62" si="6">(F53*F$1)+(G53*G$1)+(H53*H$1)+(J53*J$1)+(K53*K$1)+(I53*I$1)</f>
        <v>141.4564</v>
      </c>
      <c r="N53" s="59">
        <v>105.1497</v>
      </c>
      <c r="O53" s="59">
        <f t="shared" ref="O53:O62" si="7">M53-N53</f>
        <v>36.306700000000006</v>
      </c>
      <c r="P53" s="13"/>
      <c r="Q53" s="56">
        <f t="shared" ref="Q53:T62" si="8">$M53*Q$1</f>
        <v>282.9128</v>
      </c>
      <c r="R53" s="57">
        <f t="shared" si="8"/>
        <v>424.36919999999998</v>
      </c>
      <c r="S53" s="57">
        <f t="shared" si="8"/>
        <v>565.82560000000001</v>
      </c>
      <c r="T53" s="58">
        <f t="shared" si="8"/>
        <v>707.28200000000004</v>
      </c>
      <c r="U53" s="17"/>
      <c r="V53" s="52" t="s">
        <v>221</v>
      </c>
      <c r="W53" s="71"/>
    </row>
    <row r="54" spans="1:23">
      <c r="A54" s="71"/>
      <c r="B54" s="53" t="s">
        <v>222</v>
      </c>
      <c r="C54" s="69" t="s">
        <v>224</v>
      </c>
      <c r="D54" s="70" t="s">
        <v>224</v>
      </c>
      <c r="E54" s="100" t="s">
        <v>208</v>
      </c>
      <c r="F54" s="104"/>
      <c r="G54" s="5">
        <v>18</v>
      </c>
      <c r="H54" s="5">
        <v>8</v>
      </c>
      <c r="I54" s="5">
        <v>12</v>
      </c>
      <c r="J54" s="5">
        <v>2</v>
      </c>
      <c r="K54" s="5">
        <v>1</v>
      </c>
      <c r="L54" s="93"/>
      <c r="M54" s="60">
        <f t="shared" si="6"/>
        <v>141.4564</v>
      </c>
      <c r="N54" s="66">
        <v>105.1497</v>
      </c>
      <c r="O54" s="66">
        <f t="shared" si="7"/>
        <v>36.306700000000006</v>
      </c>
      <c r="P54" s="13"/>
      <c r="Q54" s="43">
        <f t="shared" si="8"/>
        <v>282.9128</v>
      </c>
      <c r="R54" s="7">
        <f t="shared" si="8"/>
        <v>424.36919999999998</v>
      </c>
      <c r="S54" s="7">
        <f t="shared" si="8"/>
        <v>565.82560000000001</v>
      </c>
      <c r="T54" s="21">
        <f t="shared" si="8"/>
        <v>707.28200000000004</v>
      </c>
      <c r="U54" s="17"/>
      <c r="V54" s="53" t="s">
        <v>222</v>
      </c>
      <c r="W54" s="71"/>
    </row>
    <row r="55" spans="1:23">
      <c r="A55" s="71"/>
      <c r="B55" s="54" t="s">
        <v>225</v>
      </c>
      <c r="C55" s="33">
        <v>16.5</v>
      </c>
      <c r="D55" s="10">
        <v>5.3</v>
      </c>
      <c r="E55" s="101" t="s">
        <v>204</v>
      </c>
      <c r="F55" s="105">
        <v>9</v>
      </c>
      <c r="G55" s="11">
        <v>32</v>
      </c>
      <c r="H55" s="11">
        <v>5</v>
      </c>
      <c r="I55" s="11"/>
      <c r="J55" s="11"/>
      <c r="K55" s="11">
        <v>1</v>
      </c>
      <c r="L55" s="89"/>
      <c r="M55" s="61">
        <f t="shared" si="6"/>
        <v>136.846</v>
      </c>
      <c r="N55" s="61">
        <v>113.724</v>
      </c>
      <c r="O55" s="61">
        <f t="shared" si="7"/>
        <v>23.122</v>
      </c>
      <c r="P55" s="13"/>
      <c r="Q55" s="42">
        <f t="shared" si="8"/>
        <v>273.69200000000001</v>
      </c>
      <c r="R55" s="12">
        <f t="shared" si="8"/>
        <v>410.53800000000001</v>
      </c>
      <c r="S55" s="12">
        <f t="shared" si="8"/>
        <v>547.38400000000001</v>
      </c>
      <c r="T55" s="20">
        <f t="shared" si="8"/>
        <v>684.23</v>
      </c>
      <c r="U55" s="17"/>
      <c r="V55" s="54" t="s">
        <v>225</v>
      </c>
      <c r="W55" s="71"/>
    </row>
    <row r="56" spans="1:23">
      <c r="A56" s="71"/>
      <c r="B56" s="53" t="s">
        <v>226</v>
      </c>
      <c r="C56" s="32">
        <v>16.5</v>
      </c>
      <c r="D56" s="6">
        <v>3.4</v>
      </c>
      <c r="E56" s="100" t="s">
        <v>204</v>
      </c>
      <c r="F56" s="104">
        <v>9</v>
      </c>
      <c r="G56" s="5">
        <v>32</v>
      </c>
      <c r="H56" s="5">
        <v>5</v>
      </c>
      <c r="I56" s="5"/>
      <c r="J56" s="5"/>
      <c r="K56" s="5">
        <v>1</v>
      </c>
      <c r="L56" s="93"/>
      <c r="M56" s="60">
        <f t="shared" si="6"/>
        <v>136.846</v>
      </c>
      <c r="N56" s="66">
        <v>113.724</v>
      </c>
      <c r="O56" s="66">
        <f t="shared" si="7"/>
        <v>23.122</v>
      </c>
      <c r="P56" s="13"/>
      <c r="Q56" s="43">
        <f t="shared" si="8"/>
        <v>273.69200000000001</v>
      </c>
      <c r="R56" s="7">
        <f t="shared" si="8"/>
        <v>410.53800000000001</v>
      </c>
      <c r="S56" s="7">
        <f t="shared" si="8"/>
        <v>547.38400000000001</v>
      </c>
      <c r="T56" s="21">
        <f t="shared" si="8"/>
        <v>684.23</v>
      </c>
      <c r="U56" s="17"/>
      <c r="V56" s="53" t="s">
        <v>226</v>
      </c>
      <c r="W56" s="71"/>
    </row>
    <row r="57" spans="1:23">
      <c r="A57" s="71"/>
      <c r="B57" s="54" t="s">
        <v>227</v>
      </c>
      <c r="C57" s="33">
        <v>16.5</v>
      </c>
      <c r="D57" s="10">
        <v>5</v>
      </c>
      <c r="E57" s="101" t="s">
        <v>207</v>
      </c>
      <c r="F57" s="105">
        <v>10</v>
      </c>
      <c r="G57" s="11">
        <v>40</v>
      </c>
      <c r="H57" s="11">
        <v>5</v>
      </c>
      <c r="I57" s="11"/>
      <c r="J57" s="11"/>
      <c r="K57" s="11">
        <v>1</v>
      </c>
      <c r="L57" s="89"/>
      <c r="M57" s="61">
        <f t="shared" si="6"/>
        <v>159.44499999999999</v>
      </c>
      <c r="N57" s="61">
        <v>113.724</v>
      </c>
      <c r="O57" s="61">
        <f t="shared" si="7"/>
        <v>45.720999999999989</v>
      </c>
      <c r="P57" s="13"/>
      <c r="Q57" s="42">
        <f t="shared" si="8"/>
        <v>318.89</v>
      </c>
      <c r="R57" s="12">
        <f t="shared" si="8"/>
        <v>478.33499999999998</v>
      </c>
      <c r="S57" s="12">
        <f t="shared" si="8"/>
        <v>637.78</v>
      </c>
      <c r="T57" s="20">
        <f t="shared" si="8"/>
        <v>797.22499999999991</v>
      </c>
      <c r="U57" s="17"/>
      <c r="V57" s="54" t="s">
        <v>227</v>
      </c>
      <c r="W57" s="71"/>
    </row>
    <row r="58" spans="1:23">
      <c r="A58" s="71"/>
      <c r="B58" s="53" t="s">
        <v>229</v>
      </c>
      <c r="C58" s="32">
        <v>16.5</v>
      </c>
      <c r="D58" s="6">
        <v>3.4</v>
      </c>
      <c r="E58" s="100" t="s">
        <v>207</v>
      </c>
      <c r="F58" s="104">
        <v>10</v>
      </c>
      <c r="G58" s="5">
        <v>40</v>
      </c>
      <c r="H58" s="5">
        <v>5</v>
      </c>
      <c r="I58" s="5"/>
      <c r="J58" s="5"/>
      <c r="K58" s="5">
        <v>1</v>
      </c>
      <c r="L58" s="93"/>
      <c r="M58" s="60">
        <f t="shared" si="6"/>
        <v>159.44499999999999</v>
      </c>
      <c r="N58" s="66">
        <v>113.724</v>
      </c>
      <c r="O58" s="66">
        <f t="shared" si="7"/>
        <v>45.720999999999989</v>
      </c>
      <c r="P58" s="13"/>
      <c r="Q58" s="43">
        <f t="shared" si="8"/>
        <v>318.89</v>
      </c>
      <c r="R58" s="7">
        <f t="shared" si="8"/>
        <v>478.33499999999998</v>
      </c>
      <c r="S58" s="7">
        <f t="shared" si="8"/>
        <v>637.78</v>
      </c>
      <c r="T58" s="21">
        <f t="shared" si="8"/>
        <v>797.22499999999991</v>
      </c>
      <c r="U58" s="17"/>
      <c r="V58" s="53" t="s">
        <v>229</v>
      </c>
      <c r="W58" s="71"/>
    </row>
    <row r="59" spans="1:23">
      <c r="A59" s="71"/>
      <c r="B59" s="54" t="s">
        <v>230</v>
      </c>
      <c r="C59" s="33">
        <v>16.5</v>
      </c>
      <c r="D59" s="10">
        <v>3</v>
      </c>
      <c r="E59" s="101" t="s">
        <v>208</v>
      </c>
      <c r="F59" s="105">
        <v>5</v>
      </c>
      <c r="G59" s="11">
        <v>34</v>
      </c>
      <c r="H59" s="11"/>
      <c r="I59" s="11">
        <v>15</v>
      </c>
      <c r="J59" s="11"/>
      <c r="K59" s="11">
        <v>1</v>
      </c>
      <c r="L59" s="89"/>
      <c r="M59" s="61">
        <f t="shared" si="6"/>
        <v>129.55599999999998</v>
      </c>
      <c r="N59" s="61">
        <v>96.227999999999994</v>
      </c>
      <c r="O59" s="61">
        <f t="shared" si="7"/>
        <v>33.327999999999989</v>
      </c>
      <c r="P59" s="13"/>
      <c r="Q59" s="42">
        <f t="shared" si="8"/>
        <v>259.11199999999997</v>
      </c>
      <c r="R59" s="12">
        <f t="shared" si="8"/>
        <v>388.66799999999995</v>
      </c>
      <c r="S59" s="12">
        <f t="shared" si="8"/>
        <v>518.22399999999993</v>
      </c>
      <c r="T59" s="20">
        <f t="shared" si="8"/>
        <v>647.78</v>
      </c>
      <c r="U59" s="17"/>
      <c r="V59" s="54" t="s">
        <v>230</v>
      </c>
      <c r="W59" s="71"/>
    </row>
    <row r="60" spans="1:23">
      <c r="A60" s="71"/>
      <c r="B60" s="53" t="s">
        <v>231</v>
      </c>
      <c r="C60" s="32">
        <v>16.5</v>
      </c>
      <c r="D60" s="6">
        <v>4.2</v>
      </c>
      <c r="E60" s="100" t="s">
        <v>207</v>
      </c>
      <c r="F60" s="104">
        <v>5</v>
      </c>
      <c r="G60" s="5">
        <v>34</v>
      </c>
      <c r="H60" s="5"/>
      <c r="I60" s="5">
        <v>15</v>
      </c>
      <c r="J60" s="5"/>
      <c r="K60" s="5">
        <v>1</v>
      </c>
      <c r="L60" s="93"/>
      <c r="M60" s="60">
        <f t="shared" si="6"/>
        <v>129.55599999999998</v>
      </c>
      <c r="N60" s="60">
        <v>87.48</v>
      </c>
      <c r="O60" s="60">
        <f t="shared" si="7"/>
        <v>42.075999999999979</v>
      </c>
      <c r="P60" s="13"/>
      <c r="Q60" s="43">
        <f t="shared" si="8"/>
        <v>259.11199999999997</v>
      </c>
      <c r="R60" s="7">
        <f t="shared" si="8"/>
        <v>388.66799999999995</v>
      </c>
      <c r="S60" s="7">
        <f t="shared" si="8"/>
        <v>518.22399999999993</v>
      </c>
      <c r="T60" s="21">
        <f t="shared" si="8"/>
        <v>647.78</v>
      </c>
      <c r="U60" s="17"/>
      <c r="V60" s="53" t="s">
        <v>231</v>
      </c>
      <c r="W60" s="71"/>
    </row>
    <row r="61" spans="1:23">
      <c r="A61" s="71"/>
      <c r="B61" s="54" t="s">
        <v>232</v>
      </c>
      <c r="C61" s="33">
        <v>16.5</v>
      </c>
      <c r="D61" s="10">
        <v>4.4000000000000004</v>
      </c>
      <c r="E61" s="101" t="s">
        <v>207</v>
      </c>
      <c r="F61" s="105"/>
      <c r="G61" s="11">
        <v>18</v>
      </c>
      <c r="H61" s="11"/>
      <c r="I61" s="11">
        <v>5</v>
      </c>
      <c r="J61" s="11"/>
      <c r="K61" s="11">
        <v>1</v>
      </c>
      <c r="L61" s="89"/>
      <c r="M61" s="61">
        <f t="shared" si="6"/>
        <v>55.927</v>
      </c>
      <c r="N61" s="61">
        <v>34.991999999999997</v>
      </c>
      <c r="O61" s="61">
        <f t="shared" si="7"/>
        <v>20.935000000000002</v>
      </c>
      <c r="P61" s="13"/>
      <c r="Q61" s="42">
        <f t="shared" si="8"/>
        <v>111.854</v>
      </c>
      <c r="R61" s="12">
        <f t="shared" si="8"/>
        <v>167.78100000000001</v>
      </c>
      <c r="S61" s="12">
        <f t="shared" si="8"/>
        <v>223.708</v>
      </c>
      <c r="T61" s="20">
        <f t="shared" si="8"/>
        <v>279.63499999999999</v>
      </c>
      <c r="U61" s="17"/>
      <c r="V61" s="54" t="s">
        <v>232</v>
      </c>
      <c r="W61" s="71"/>
    </row>
    <row r="62" spans="1:23" ht="13.5" thickBot="1">
      <c r="A62" s="71"/>
      <c r="B62" s="55" t="s">
        <v>233</v>
      </c>
      <c r="C62" s="34">
        <v>16.5</v>
      </c>
      <c r="D62" s="22">
        <v>5.2</v>
      </c>
      <c r="E62" s="102" t="s">
        <v>207</v>
      </c>
      <c r="F62" s="106"/>
      <c r="G62" s="23">
        <v>49</v>
      </c>
      <c r="H62" s="23"/>
      <c r="I62" s="23">
        <v>15</v>
      </c>
      <c r="J62" s="23"/>
      <c r="K62" s="23">
        <v>1</v>
      </c>
      <c r="L62" s="90"/>
      <c r="M62" s="62">
        <f t="shared" si="6"/>
        <v>136.846</v>
      </c>
      <c r="N62" s="62">
        <v>96.227999999999994</v>
      </c>
      <c r="O62" s="62">
        <f t="shared" si="7"/>
        <v>40.618000000000009</v>
      </c>
      <c r="P62" s="13"/>
      <c r="Q62" s="44">
        <f t="shared" si="8"/>
        <v>273.69200000000001</v>
      </c>
      <c r="R62" s="45">
        <f t="shared" si="8"/>
        <v>410.53800000000001</v>
      </c>
      <c r="S62" s="45">
        <f t="shared" si="8"/>
        <v>547.38400000000001</v>
      </c>
      <c r="T62" s="24">
        <f t="shared" si="8"/>
        <v>684.23</v>
      </c>
      <c r="U62" s="17"/>
      <c r="V62" s="55" t="s">
        <v>233</v>
      </c>
      <c r="W62" s="71"/>
    </row>
    <row r="63" spans="1:23" ht="13.5" thickBot="1">
      <c r="B63" s="197" t="s">
        <v>234</v>
      </c>
      <c r="C63" s="197"/>
      <c r="D63" s="197"/>
      <c r="E63" s="197"/>
      <c r="J63" s="1"/>
      <c r="K63" s="1"/>
      <c r="L63" s="1"/>
      <c r="W63" s="71"/>
    </row>
    <row r="64" spans="1:23">
      <c r="A64" s="71"/>
      <c r="B64" s="72" t="s">
        <v>235</v>
      </c>
      <c r="C64" s="85" t="s">
        <v>224</v>
      </c>
      <c r="D64" s="86" t="s">
        <v>224</v>
      </c>
      <c r="E64" s="108" t="s">
        <v>223</v>
      </c>
      <c r="F64" s="40"/>
      <c r="G64" s="19">
        <v>18</v>
      </c>
      <c r="H64" s="19">
        <v>8</v>
      </c>
      <c r="I64" s="19">
        <v>12</v>
      </c>
      <c r="J64" s="19">
        <v>2</v>
      </c>
      <c r="K64" s="19"/>
      <c r="L64" s="41"/>
      <c r="M64" s="73">
        <f>(F64*F$1)+(G64*G$1)+(H64*H$1)+(J64*J$1)+(K64*K$1)+(I64*I$1)</f>
        <v>131.4564</v>
      </c>
      <c r="N64" s="73">
        <v>105.1947</v>
      </c>
      <c r="O64" s="73">
        <f>M64-N64</f>
        <v>26.261700000000005</v>
      </c>
      <c r="P64" s="13"/>
      <c r="Q64" s="79">
        <f t="shared" ref="Q64:T65" si="9">$M64*Q$1</f>
        <v>262.9128</v>
      </c>
      <c r="R64" s="80">
        <f t="shared" si="9"/>
        <v>394.36919999999998</v>
      </c>
      <c r="S64" s="80">
        <f t="shared" si="9"/>
        <v>525.82560000000001</v>
      </c>
      <c r="T64" s="81">
        <f t="shared" si="9"/>
        <v>657.28200000000004</v>
      </c>
      <c r="U64" s="17"/>
      <c r="V64" s="72" t="s">
        <v>235</v>
      </c>
      <c r="W64" s="71"/>
    </row>
    <row r="65" spans="1:23" ht="13.5" thickBot="1">
      <c r="A65" s="71"/>
      <c r="B65" s="74" t="s">
        <v>236</v>
      </c>
      <c r="C65" s="87" t="s">
        <v>224</v>
      </c>
      <c r="D65" s="88" t="s">
        <v>224</v>
      </c>
      <c r="E65" s="109" t="s">
        <v>207</v>
      </c>
      <c r="F65" s="107"/>
      <c r="G65" s="75">
        <v>18</v>
      </c>
      <c r="H65" s="75">
        <v>8</v>
      </c>
      <c r="I65" s="75">
        <v>12</v>
      </c>
      <c r="J65" s="75">
        <v>2</v>
      </c>
      <c r="K65" s="75"/>
      <c r="L65" s="95"/>
      <c r="M65" s="78">
        <f>(F65*F$1)+(G65*G$1)+(H65*H$1)+(J65*J$1)+(K65*K$1)+(I65*I$1)</f>
        <v>131.4564</v>
      </c>
      <c r="N65" s="78">
        <v>105.1497</v>
      </c>
      <c r="O65" s="78">
        <f>M65-N65</f>
        <v>26.306700000000006</v>
      </c>
      <c r="P65" s="13"/>
      <c r="Q65" s="82">
        <f t="shared" si="9"/>
        <v>262.9128</v>
      </c>
      <c r="R65" s="83">
        <f t="shared" si="9"/>
        <v>394.36919999999998</v>
      </c>
      <c r="S65" s="83">
        <f t="shared" si="9"/>
        <v>525.82560000000001</v>
      </c>
      <c r="T65" s="84">
        <f t="shared" si="9"/>
        <v>657.28200000000004</v>
      </c>
      <c r="U65" s="17"/>
      <c r="V65" s="74" t="s">
        <v>236</v>
      </c>
      <c r="W65" s="71"/>
    </row>
    <row r="66" spans="1:23" ht="13.5" thickBot="1">
      <c r="B66" s="197" t="s">
        <v>237</v>
      </c>
      <c r="C66" s="197"/>
      <c r="D66" s="197"/>
      <c r="E66" s="197"/>
      <c r="J66" s="1"/>
      <c r="K66" s="1"/>
      <c r="L66" s="1"/>
      <c r="W66" s="71"/>
    </row>
    <row r="67" spans="1:23">
      <c r="A67" s="71"/>
      <c r="B67" s="52" t="s">
        <v>238</v>
      </c>
      <c r="C67" s="31">
        <v>16.5</v>
      </c>
      <c r="D67" s="25">
        <v>5.2</v>
      </c>
      <c r="E67" s="35" t="s">
        <v>245</v>
      </c>
      <c r="F67" s="103"/>
      <c r="G67" s="26">
        <v>45</v>
      </c>
      <c r="H67" s="26"/>
      <c r="I67" s="26">
        <v>15</v>
      </c>
      <c r="J67" s="26"/>
      <c r="K67" s="26"/>
      <c r="L67" s="35">
        <v>1</v>
      </c>
      <c r="M67" s="36">
        <f>(F67*F$1)+(G67*G$1)+(H67*H$1)+(J67*J$1)+(K67*K$1)+(I67*I$1)+(L67*$L$1)</f>
        <v>218.09799999999998</v>
      </c>
      <c r="N67" s="96">
        <v>147.18510000000001</v>
      </c>
      <c r="O67" s="36">
        <f>M67-N67</f>
        <v>70.912899999999979</v>
      </c>
      <c r="P67" s="13"/>
      <c r="Q67" s="56">
        <f t="shared" ref="Q67:T69" si="10">$M67*Q$1</f>
        <v>436.19599999999997</v>
      </c>
      <c r="R67" s="57">
        <f t="shared" si="10"/>
        <v>654.29399999999998</v>
      </c>
      <c r="S67" s="57">
        <f t="shared" si="10"/>
        <v>872.39199999999994</v>
      </c>
      <c r="T67" s="58">
        <f t="shared" si="10"/>
        <v>1090.49</v>
      </c>
      <c r="U67" s="17"/>
      <c r="V67" s="52" t="s">
        <v>238</v>
      </c>
      <c r="W67" s="71"/>
    </row>
    <row r="68" spans="1:23">
      <c r="A68" s="71"/>
      <c r="B68" s="53" t="s">
        <v>239</v>
      </c>
      <c r="C68" s="32">
        <v>16.5</v>
      </c>
      <c r="D68" s="6">
        <v>5.2</v>
      </c>
      <c r="E68" s="14" t="s">
        <v>246</v>
      </c>
      <c r="F68" s="104"/>
      <c r="G68" s="5">
        <v>45</v>
      </c>
      <c r="H68" s="5"/>
      <c r="I68" s="5">
        <v>15</v>
      </c>
      <c r="J68" s="5"/>
      <c r="K68" s="5"/>
      <c r="L68" s="14">
        <v>1</v>
      </c>
      <c r="M68" s="65">
        <f>(F68*F$1)+(G68*G$1)+(H68*H$1)+(J68*J$1)+(K68*K$1)+(I68*I$1)+(L68*$L$1)</f>
        <v>218.09799999999998</v>
      </c>
      <c r="N68" s="97">
        <v>147.18510000000001</v>
      </c>
      <c r="O68" s="37">
        <f>M68-N68</f>
        <v>70.912899999999979</v>
      </c>
      <c r="P68" s="13"/>
      <c r="Q68" s="43">
        <f t="shared" si="10"/>
        <v>436.19599999999997</v>
      </c>
      <c r="R68" s="7">
        <f t="shared" si="10"/>
        <v>654.29399999999998</v>
      </c>
      <c r="S68" s="7">
        <f t="shared" si="10"/>
        <v>872.39199999999994</v>
      </c>
      <c r="T68" s="21">
        <f t="shared" si="10"/>
        <v>1090.49</v>
      </c>
      <c r="U68" s="17"/>
      <c r="V68" s="53" t="s">
        <v>239</v>
      </c>
      <c r="W68" s="71"/>
    </row>
    <row r="69" spans="1:23" ht="13.5" thickBot="1">
      <c r="B69" s="74" t="s">
        <v>240</v>
      </c>
      <c r="C69" s="94">
        <v>16.5</v>
      </c>
      <c r="D69" s="91">
        <v>5.2</v>
      </c>
      <c r="E69" s="76" t="s">
        <v>247</v>
      </c>
      <c r="F69" s="107"/>
      <c r="G69" s="75">
        <v>45</v>
      </c>
      <c r="H69" s="75"/>
      <c r="I69" s="75">
        <v>15</v>
      </c>
      <c r="J69" s="75"/>
      <c r="K69" s="75"/>
      <c r="L69" s="76">
        <v>1</v>
      </c>
      <c r="M69" s="77">
        <f>(F69*F$1)+(G69*G$1)+(H69*H$1)+(J69*J$1)+(K69*K$1)+(I69*I$1)+(L69*$L$1)</f>
        <v>218.09799999999998</v>
      </c>
      <c r="N69" s="98">
        <v>147.18510000000001</v>
      </c>
      <c r="O69" s="77">
        <f>M69-N69</f>
        <v>70.912899999999979</v>
      </c>
      <c r="P69" s="13"/>
      <c r="Q69" s="82">
        <f t="shared" si="10"/>
        <v>436.19599999999997</v>
      </c>
      <c r="R69" s="83">
        <f t="shared" si="10"/>
        <v>654.29399999999998</v>
      </c>
      <c r="S69" s="83">
        <f t="shared" si="10"/>
        <v>872.39199999999994</v>
      </c>
      <c r="T69" s="84">
        <f t="shared" si="10"/>
        <v>1090.49</v>
      </c>
      <c r="U69" s="17"/>
      <c r="V69" s="74" t="s">
        <v>240</v>
      </c>
    </row>
    <row r="70" spans="1:23" ht="13.5" thickBot="1">
      <c r="B70" s="197" t="s">
        <v>241</v>
      </c>
      <c r="C70" s="197"/>
      <c r="D70" s="197"/>
      <c r="E70" s="197"/>
      <c r="J70" s="1"/>
      <c r="K70" s="1"/>
      <c r="L70" s="1"/>
      <c r="W70" s="71"/>
    </row>
    <row r="71" spans="1:23">
      <c r="B71" s="52" t="s">
        <v>242</v>
      </c>
      <c r="C71" s="31">
        <v>16.5</v>
      </c>
      <c r="D71" s="25">
        <v>5.9</v>
      </c>
      <c r="E71" s="35" t="s">
        <v>245</v>
      </c>
      <c r="F71" s="103"/>
      <c r="G71" s="26">
        <v>45</v>
      </c>
      <c r="H71" s="26"/>
      <c r="I71" s="26">
        <v>15</v>
      </c>
      <c r="J71" s="26"/>
      <c r="K71" s="26"/>
      <c r="L71" s="35">
        <v>1</v>
      </c>
      <c r="M71" s="36">
        <f>(F71*F$1)+(G71*G$1)+(H71*H$1)+(J71*J$1)+(K71*K$1)+(I71*I$1)+(L71*$L$1)</f>
        <v>218.09799999999998</v>
      </c>
      <c r="N71" s="96">
        <v>147.18510000000001</v>
      </c>
      <c r="O71" s="36">
        <f>M71-N71</f>
        <v>70.912899999999979</v>
      </c>
      <c r="P71" s="13"/>
      <c r="Q71" s="56">
        <f t="shared" ref="Q71:T73" si="11">$M71*Q$1</f>
        <v>436.19599999999997</v>
      </c>
      <c r="R71" s="57">
        <f t="shared" si="11"/>
        <v>654.29399999999998</v>
      </c>
      <c r="S71" s="57">
        <f t="shared" si="11"/>
        <v>872.39199999999994</v>
      </c>
      <c r="T71" s="58">
        <f t="shared" si="11"/>
        <v>1090.49</v>
      </c>
      <c r="U71" s="17"/>
      <c r="V71" s="52" t="s">
        <v>242</v>
      </c>
    </row>
    <row r="72" spans="1:23">
      <c r="B72" s="53" t="s">
        <v>243</v>
      </c>
      <c r="C72" s="32">
        <v>16.5</v>
      </c>
      <c r="D72" s="6">
        <v>5.9</v>
      </c>
      <c r="E72" s="14" t="s">
        <v>246</v>
      </c>
      <c r="F72" s="104"/>
      <c r="G72" s="5">
        <v>45</v>
      </c>
      <c r="H72" s="5"/>
      <c r="I72" s="5">
        <v>15</v>
      </c>
      <c r="J72" s="5"/>
      <c r="K72" s="5"/>
      <c r="L72" s="14">
        <v>1</v>
      </c>
      <c r="M72" s="65">
        <f>(F72*F$1)+(G72*G$1)+(H72*H$1)+(J72*J$1)+(K72*K$1)+(I72*I$1)+(L72*$L$1)</f>
        <v>218.09799999999998</v>
      </c>
      <c r="N72" s="97">
        <v>147.18510000000001</v>
      </c>
      <c r="O72" s="37">
        <f>M72-N72</f>
        <v>70.912899999999979</v>
      </c>
      <c r="P72" s="13"/>
      <c r="Q72" s="43">
        <f t="shared" si="11"/>
        <v>436.19599999999997</v>
      </c>
      <c r="R72" s="7">
        <f t="shared" si="11"/>
        <v>654.29399999999998</v>
      </c>
      <c r="S72" s="7">
        <f t="shared" si="11"/>
        <v>872.39199999999994</v>
      </c>
      <c r="T72" s="21">
        <f t="shared" si="11"/>
        <v>1090.49</v>
      </c>
      <c r="U72" s="17"/>
      <c r="V72" s="53" t="s">
        <v>243</v>
      </c>
    </row>
    <row r="73" spans="1:23" ht="13.5" thickBot="1">
      <c r="B73" s="74" t="s">
        <v>244</v>
      </c>
      <c r="C73" s="94">
        <v>16.5</v>
      </c>
      <c r="D73" s="91">
        <v>5.9</v>
      </c>
      <c r="E73" s="76" t="s">
        <v>247</v>
      </c>
      <c r="F73" s="107"/>
      <c r="G73" s="75">
        <v>45</v>
      </c>
      <c r="H73" s="75"/>
      <c r="I73" s="75">
        <v>15</v>
      </c>
      <c r="J73" s="75"/>
      <c r="K73" s="75"/>
      <c r="L73" s="76">
        <v>1</v>
      </c>
      <c r="M73" s="77">
        <f>(F73*F$1)+(G73*G$1)+(H73*H$1)+(J73*J$1)+(K73*K$1)+(I73*I$1)+(L73*$L$1)</f>
        <v>218.09799999999998</v>
      </c>
      <c r="N73" s="98">
        <v>147.18510000000001</v>
      </c>
      <c r="O73" s="77">
        <f>M73-N73</f>
        <v>70.912899999999979</v>
      </c>
      <c r="P73" s="13"/>
      <c r="Q73" s="82">
        <f t="shared" si="11"/>
        <v>436.19599999999997</v>
      </c>
      <c r="R73" s="83">
        <f t="shared" si="11"/>
        <v>654.29399999999998</v>
      </c>
      <c r="S73" s="83">
        <f t="shared" si="11"/>
        <v>872.39199999999994</v>
      </c>
      <c r="T73" s="84">
        <f t="shared" si="11"/>
        <v>1090.49</v>
      </c>
      <c r="U73" s="17"/>
      <c r="V73" s="74" t="s">
        <v>244</v>
      </c>
    </row>
    <row r="75" spans="1:23">
      <c r="M75" s="8">
        <v>9</v>
      </c>
      <c r="N75" s="8">
        <f>O11</f>
        <v>53.230999999999995</v>
      </c>
      <c r="O75" s="8">
        <f>M75*N75</f>
        <v>479.07899999999995</v>
      </c>
      <c r="P75" s="1"/>
      <c r="Q75" s="64">
        <v>0.1</v>
      </c>
      <c r="R75" s="8">
        <f>O75+(O75*Q75)</f>
        <v>526.98689999999999</v>
      </c>
      <c r="S75" s="8">
        <f>M11*2</f>
        <v>368.46199999999999</v>
      </c>
      <c r="T75" s="8">
        <f>SUM(R75:S75)</f>
        <v>895.44889999999998</v>
      </c>
    </row>
    <row r="76" spans="1:23">
      <c r="M76" s="63" t="s">
        <v>214</v>
      </c>
      <c r="N76" s="63" t="s">
        <v>213</v>
      </c>
      <c r="O76" s="63" t="s">
        <v>215</v>
      </c>
      <c r="P76" s="9"/>
      <c r="Q76" s="9" t="s">
        <v>216</v>
      </c>
      <c r="R76" s="9" t="s">
        <v>217</v>
      </c>
      <c r="S76" s="9" t="s">
        <v>218</v>
      </c>
      <c r="T76" s="9" t="s">
        <v>219</v>
      </c>
    </row>
    <row r="79" spans="1:23">
      <c r="T79" s="1"/>
    </row>
  </sheetData>
  <mergeCells count="25">
    <mergeCell ref="W48:W51"/>
    <mergeCell ref="B35:E35"/>
    <mergeCell ref="A36:A41"/>
    <mergeCell ref="W36:W41"/>
    <mergeCell ref="A42:A47"/>
    <mergeCell ref="W42:W47"/>
    <mergeCell ref="C1:C2"/>
    <mergeCell ref="D1:D2"/>
    <mergeCell ref="E1:E2"/>
    <mergeCell ref="B1:B2"/>
    <mergeCell ref="A31:A34"/>
    <mergeCell ref="M1:M2"/>
    <mergeCell ref="W19:W24"/>
    <mergeCell ref="W25:W30"/>
    <mergeCell ref="W31:W34"/>
    <mergeCell ref="V1:V2"/>
    <mergeCell ref="N1:N2"/>
    <mergeCell ref="O1:O2"/>
    <mergeCell ref="B70:E70"/>
    <mergeCell ref="B63:E63"/>
    <mergeCell ref="B66:E66"/>
    <mergeCell ref="B52:E52"/>
    <mergeCell ref="A19:A24"/>
    <mergeCell ref="A25:A30"/>
    <mergeCell ref="A48:A51"/>
  </mergeCells>
  <phoneticPr fontId="4" type="noConversion"/>
  <pageMargins left="0.25" right="0.5" top="0.25" bottom="0.25" header="0.5" footer="0.5"/>
  <pageSetup scale="5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22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C88" sqref="C88"/>
    </sheetView>
  </sheetViews>
  <sheetFormatPr defaultRowHeight="12.75"/>
  <cols>
    <col min="1" max="1" width="7.7109375" style="3" customWidth="1"/>
    <col min="2" max="2" width="27.140625" style="4" bestFit="1" customWidth="1"/>
    <col min="3" max="3" width="4.85546875" style="4" bestFit="1" customWidth="1"/>
    <col min="4" max="4" width="15.28515625" style="9" bestFit="1" customWidth="1"/>
    <col min="5" max="8" width="9.28515625" style="1" customWidth="1"/>
    <col min="9" max="10" width="9.28515625" style="2" customWidth="1"/>
    <col min="11" max="13" width="9.28515625" style="8" customWidth="1"/>
    <col min="14" max="14" width="2.28515625" style="2" customWidth="1"/>
    <col min="15" max="15" width="9.140625" style="2"/>
    <col min="16" max="17" width="9.28515625" style="2" bestFit="1" customWidth="1"/>
    <col min="18" max="18" width="10" style="2" bestFit="1" customWidth="1"/>
    <col min="19" max="19" width="2.28515625" style="18" customWidth="1"/>
    <col min="20" max="20" width="27.140625" style="4" bestFit="1" customWidth="1"/>
    <col min="21" max="21" width="7.7109375" style="3" customWidth="1"/>
    <col min="22" max="16384" width="9.140625" style="2"/>
  </cols>
  <sheetData>
    <row r="1" spans="1:21">
      <c r="B1" s="214" t="s">
        <v>264</v>
      </c>
      <c r="C1" s="208" t="s">
        <v>263</v>
      </c>
      <c r="D1" s="212" t="s">
        <v>193</v>
      </c>
      <c r="E1" s="40">
        <v>5.1029999999999998</v>
      </c>
      <c r="F1" s="19">
        <v>2.1869999999999998</v>
      </c>
      <c r="G1" s="19">
        <v>1.3122</v>
      </c>
      <c r="H1" s="19">
        <v>1.458</v>
      </c>
      <c r="I1" s="19">
        <v>29.423999999999999</v>
      </c>
      <c r="J1" s="19">
        <v>10</v>
      </c>
      <c r="K1" s="201" t="s">
        <v>172</v>
      </c>
      <c r="L1" s="206" t="s">
        <v>211</v>
      </c>
      <c r="M1" s="206" t="s">
        <v>212</v>
      </c>
      <c r="O1" s="40">
        <v>2</v>
      </c>
      <c r="P1" s="19">
        <v>3</v>
      </c>
      <c r="Q1" s="19">
        <v>4</v>
      </c>
      <c r="R1" s="41">
        <v>5</v>
      </c>
      <c r="S1" s="15"/>
      <c r="T1" s="204" t="s">
        <v>264</v>
      </c>
    </row>
    <row r="2" spans="1:21" ht="26.25" thickBot="1">
      <c r="B2" s="215"/>
      <c r="C2" s="209"/>
      <c r="D2" s="213"/>
      <c r="E2" s="49" t="s">
        <v>152</v>
      </c>
      <c r="F2" s="113" t="s">
        <v>153</v>
      </c>
      <c r="G2" s="113" t="s">
        <v>228</v>
      </c>
      <c r="H2" s="113" t="s">
        <v>726</v>
      </c>
      <c r="I2" s="113" t="s">
        <v>171</v>
      </c>
      <c r="J2" s="113" t="s">
        <v>173</v>
      </c>
      <c r="K2" s="202"/>
      <c r="L2" s="207"/>
      <c r="M2" s="207"/>
      <c r="N2" s="3"/>
      <c r="O2" s="49" t="s">
        <v>194</v>
      </c>
      <c r="P2" s="50">
        <v>0.98</v>
      </c>
      <c r="Q2" s="50">
        <v>0.99</v>
      </c>
      <c r="R2" s="51">
        <v>1</v>
      </c>
      <c r="S2" s="16"/>
      <c r="T2" s="222"/>
    </row>
    <row r="3" spans="1:21">
      <c r="A3" s="216" t="s">
        <v>730</v>
      </c>
      <c r="B3" s="52" t="s">
        <v>249</v>
      </c>
      <c r="C3" s="116">
        <v>102</v>
      </c>
      <c r="D3" s="99" t="s">
        <v>265</v>
      </c>
      <c r="E3" s="103">
        <v>15</v>
      </c>
      <c r="F3" s="26">
        <v>10</v>
      </c>
      <c r="G3" s="26">
        <v>4</v>
      </c>
      <c r="H3" s="26"/>
      <c r="I3" s="26">
        <v>1</v>
      </c>
      <c r="J3" s="26">
        <v>1</v>
      </c>
      <c r="K3" s="36">
        <f t="shared" ref="K3:K32" si="0">(E3*E$1)+(F3*F$1)+(I3*I$1)+(J3*J$1)+(G3*G$1)+(H3*H$1)</f>
        <v>143.08779999999999</v>
      </c>
      <c r="L3" s="59">
        <v>115.54649999999999</v>
      </c>
      <c r="M3" s="36">
        <f>K3-L3</f>
        <v>27.541299999999993</v>
      </c>
      <c r="N3" s="13"/>
      <c r="O3" s="56">
        <f>$K3*O$1</f>
        <v>286.17559999999997</v>
      </c>
      <c r="P3" s="57">
        <f>$K3*P$1</f>
        <v>429.26339999999993</v>
      </c>
      <c r="Q3" s="57">
        <f>$K3*Q$1</f>
        <v>572.35119999999995</v>
      </c>
      <c r="R3" s="58">
        <f>$K3*R$1</f>
        <v>715.43899999999996</v>
      </c>
      <c r="S3" s="17"/>
      <c r="T3" s="52" t="str">
        <f>B3</f>
        <v>Enchanted Mail Gloves</v>
      </c>
      <c r="U3" s="219" t="s">
        <v>730</v>
      </c>
    </row>
    <row r="4" spans="1:21">
      <c r="A4" s="217"/>
      <c r="B4" s="53" t="s">
        <v>250</v>
      </c>
      <c r="C4" s="117">
        <v>102</v>
      </c>
      <c r="D4" s="100" t="s">
        <v>266</v>
      </c>
      <c r="E4" s="104">
        <v>45</v>
      </c>
      <c r="F4" s="5">
        <v>34</v>
      </c>
      <c r="G4" s="5">
        <v>4</v>
      </c>
      <c r="H4" s="5"/>
      <c r="I4" s="5">
        <v>2</v>
      </c>
      <c r="J4" s="5">
        <v>2</v>
      </c>
      <c r="K4" s="37">
        <f t="shared" si="0"/>
        <v>388.08980000000003</v>
      </c>
      <c r="L4" s="60">
        <v>318.9375</v>
      </c>
      <c r="M4" s="65">
        <f>K4-L4</f>
        <v>69.152300000000025</v>
      </c>
      <c r="N4" s="13"/>
      <c r="O4" s="43">
        <f t="shared" ref="O4:R34" si="1">$K4*O$1</f>
        <v>776.17960000000005</v>
      </c>
      <c r="P4" s="7">
        <f t="shared" si="1"/>
        <v>1164.2694000000001</v>
      </c>
      <c r="Q4" s="7">
        <f t="shared" si="1"/>
        <v>1552.3592000000001</v>
      </c>
      <c r="R4" s="21">
        <f t="shared" si="1"/>
        <v>1940.4490000000001</v>
      </c>
      <c r="S4" s="17"/>
      <c r="T4" s="53" t="str">
        <f>B4</f>
        <v>Enchanted Mail Full Helm</v>
      </c>
      <c r="U4" s="220"/>
    </row>
    <row r="5" spans="1:21">
      <c r="A5" s="217"/>
      <c r="B5" s="54" t="s">
        <v>251</v>
      </c>
      <c r="C5" s="118">
        <v>102</v>
      </c>
      <c r="D5" s="101" t="s">
        <v>271</v>
      </c>
      <c r="E5" s="105">
        <v>45</v>
      </c>
      <c r="F5" s="11">
        <v>34</v>
      </c>
      <c r="G5" s="11">
        <v>4</v>
      </c>
      <c r="H5" s="11"/>
      <c r="I5" s="11">
        <v>2</v>
      </c>
      <c r="J5" s="11">
        <v>2</v>
      </c>
      <c r="K5" s="38">
        <f t="shared" si="0"/>
        <v>388.08980000000003</v>
      </c>
      <c r="L5" s="61">
        <v>318.9375</v>
      </c>
      <c r="M5" s="38">
        <f t="shared" ref="M5:M16" si="2">K5-L5</f>
        <v>69.152300000000025</v>
      </c>
      <c r="N5" s="13"/>
      <c r="O5" s="42">
        <f t="shared" si="1"/>
        <v>776.17960000000005</v>
      </c>
      <c r="P5" s="12">
        <f t="shared" si="1"/>
        <v>1164.2694000000001</v>
      </c>
      <c r="Q5" s="12">
        <f t="shared" si="1"/>
        <v>1552.3592000000001</v>
      </c>
      <c r="R5" s="20">
        <f t="shared" si="1"/>
        <v>1940.4490000000001</v>
      </c>
      <c r="S5" s="17"/>
      <c r="T5" s="54" t="str">
        <f t="shared" ref="T5:T32" si="3">B5</f>
        <v>Spelled Mail Full Helm</v>
      </c>
      <c r="U5" s="220"/>
    </row>
    <row r="6" spans="1:21">
      <c r="A6" s="217"/>
      <c r="B6" s="53" t="s">
        <v>252</v>
      </c>
      <c r="C6" s="117">
        <v>102</v>
      </c>
      <c r="D6" s="100" t="s">
        <v>273</v>
      </c>
      <c r="E6" s="104">
        <v>45</v>
      </c>
      <c r="F6" s="5">
        <v>34</v>
      </c>
      <c r="G6" s="5">
        <v>4</v>
      </c>
      <c r="H6" s="5"/>
      <c r="I6" s="5">
        <v>2</v>
      </c>
      <c r="J6" s="5">
        <v>2</v>
      </c>
      <c r="K6" s="37">
        <f t="shared" si="0"/>
        <v>388.08980000000003</v>
      </c>
      <c r="L6" s="60">
        <v>318.9375</v>
      </c>
      <c r="M6" s="65">
        <f t="shared" si="2"/>
        <v>69.152300000000025</v>
      </c>
      <c r="N6" s="13"/>
      <c r="O6" s="43">
        <f t="shared" si="1"/>
        <v>776.17960000000005</v>
      </c>
      <c r="P6" s="7">
        <f t="shared" si="1"/>
        <v>1164.2694000000001</v>
      </c>
      <c r="Q6" s="7">
        <f t="shared" si="1"/>
        <v>1552.3592000000001</v>
      </c>
      <c r="R6" s="21">
        <f t="shared" si="1"/>
        <v>1940.4490000000001</v>
      </c>
      <c r="S6" s="17"/>
      <c r="T6" s="53" t="str">
        <f t="shared" si="3"/>
        <v>Ensorcelled Mail Full Helm</v>
      </c>
      <c r="U6" s="220"/>
    </row>
    <row r="7" spans="1:21">
      <c r="A7" s="217"/>
      <c r="B7" s="54" t="s">
        <v>253</v>
      </c>
      <c r="C7" s="118">
        <v>102</v>
      </c>
      <c r="D7" s="101" t="s">
        <v>277</v>
      </c>
      <c r="E7" s="105">
        <v>45</v>
      </c>
      <c r="F7" s="11">
        <v>34</v>
      </c>
      <c r="G7" s="11">
        <v>4</v>
      </c>
      <c r="H7" s="11"/>
      <c r="I7" s="11">
        <v>2</v>
      </c>
      <c r="J7" s="11">
        <v>2</v>
      </c>
      <c r="K7" s="38">
        <f t="shared" si="0"/>
        <v>388.08980000000003</v>
      </c>
      <c r="L7" s="61">
        <v>318.9375</v>
      </c>
      <c r="M7" s="38">
        <f t="shared" si="2"/>
        <v>69.152300000000025</v>
      </c>
      <c r="N7" s="13"/>
      <c r="O7" s="42">
        <f t="shared" si="1"/>
        <v>776.17960000000005</v>
      </c>
      <c r="P7" s="12">
        <f t="shared" si="1"/>
        <v>1164.2694000000001</v>
      </c>
      <c r="Q7" s="12">
        <f t="shared" si="1"/>
        <v>1552.3592000000001</v>
      </c>
      <c r="R7" s="20">
        <f t="shared" si="1"/>
        <v>1940.4490000000001</v>
      </c>
      <c r="S7" s="17"/>
      <c r="T7" s="54" t="str">
        <f t="shared" si="3"/>
        <v>Protected Mail Full Helm</v>
      </c>
      <c r="U7" s="220"/>
    </row>
    <row r="8" spans="1:21">
      <c r="A8" s="217"/>
      <c r="B8" s="53" t="s">
        <v>254</v>
      </c>
      <c r="C8" s="117">
        <v>102</v>
      </c>
      <c r="D8" s="100" t="s">
        <v>267</v>
      </c>
      <c r="E8" s="104">
        <v>15</v>
      </c>
      <c r="F8" s="5">
        <v>10</v>
      </c>
      <c r="G8" s="5">
        <v>4</v>
      </c>
      <c r="H8" s="5"/>
      <c r="I8" s="5">
        <v>1</v>
      </c>
      <c r="J8" s="5">
        <v>1</v>
      </c>
      <c r="K8" s="37">
        <f t="shared" si="0"/>
        <v>143.08779999999999</v>
      </c>
      <c r="L8" s="60">
        <v>115.54649999999999</v>
      </c>
      <c r="M8" s="65">
        <f t="shared" si="2"/>
        <v>27.541299999999993</v>
      </c>
      <c r="N8" s="13"/>
      <c r="O8" s="43">
        <f t="shared" si="1"/>
        <v>286.17559999999997</v>
      </c>
      <c r="P8" s="7">
        <f t="shared" si="1"/>
        <v>429.26339999999993</v>
      </c>
      <c r="Q8" s="7">
        <f t="shared" si="1"/>
        <v>572.35119999999995</v>
      </c>
      <c r="R8" s="21">
        <f t="shared" si="1"/>
        <v>715.43899999999996</v>
      </c>
      <c r="S8" s="17"/>
      <c r="T8" s="53" t="str">
        <f t="shared" si="3"/>
        <v>Enchanted Mail Boots</v>
      </c>
      <c r="U8" s="220"/>
    </row>
    <row r="9" spans="1:21">
      <c r="A9" s="217"/>
      <c r="B9" s="54" t="s">
        <v>255</v>
      </c>
      <c r="C9" s="118">
        <v>102</v>
      </c>
      <c r="D9" s="101" t="s">
        <v>272</v>
      </c>
      <c r="E9" s="105">
        <v>15</v>
      </c>
      <c r="F9" s="11">
        <v>10</v>
      </c>
      <c r="G9" s="11">
        <v>4</v>
      </c>
      <c r="H9" s="11"/>
      <c r="I9" s="11">
        <v>1</v>
      </c>
      <c r="J9" s="11">
        <v>1</v>
      </c>
      <c r="K9" s="38">
        <f t="shared" si="0"/>
        <v>143.08779999999999</v>
      </c>
      <c r="L9" s="61">
        <v>115.54649999999999</v>
      </c>
      <c r="M9" s="38">
        <f t="shared" si="2"/>
        <v>27.541299999999993</v>
      </c>
      <c r="N9" s="13"/>
      <c r="O9" s="42">
        <f t="shared" si="1"/>
        <v>286.17559999999997</v>
      </c>
      <c r="P9" s="12">
        <f t="shared" si="1"/>
        <v>429.26339999999993</v>
      </c>
      <c r="Q9" s="12">
        <f t="shared" si="1"/>
        <v>572.35119999999995</v>
      </c>
      <c r="R9" s="20">
        <f t="shared" si="1"/>
        <v>715.43899999999996</v>
      </c>
      <c r="S9" s="17"/>
      <c r="T9" s="54" t="str">
        <f t="shared" si="3"/>
        <v>Spelled Mail Boots</v>
      </c>
      <c r="U9" s="220"/>
    </row>
    <row r="10" spans="1:21">
      <c r="A10" s="217"/>
      <c r="B10" s="53" t="s">
        <v>256</v>
      </c>
      <c r="C10" s="117">
        <v>102</v>
      </c>
      <c r="D10" s="100" t="s">
        <v>274</v>
      </c>
      <c r="E10" s="104">
        <v>15</v>
      </c>
      <c r="F10" s="5">
        <v>10</v>
      </c>
      <c r="G10" s="5">
        <v>4</v>
      </c>
      <c r="H10" s="5"/>
      <c r="I10" s="5">
        <v>1</v>
      </c>
      <c r="J10" s="5">
        <v>1</v>
      </c>
      <c r="K10" s="37">
        <f t="shared" si="0"/>
        <v>143.08779999999999</v>
      </c>
      <c r="L10" s="60">
        <v>115.54649999999999</v>
      </c>
      <c r="M10" s="65">
        <f t="shared" si="2"/>
        <v>27.541299999999993</v>
      </c>
      <c r="N10" s="13"/>
      <c r="O10" s="43">
        <f t="shared" si="1"/>
        <v>286.17559999999997</v>
      </c>
      <c r="P10" s="7">
        <f t="shared" si="1"/>
        <v>429.26339999999993</v>
      </c>
      <c r="Q10" s="7">
        <f t="shared" si="1"/>
        <v>572.35119999999995</v>
      </c>
      <c r="R10" s="21">
        <f t="shared" si="1"/>
        <v>715.43899999999996</v>
      </c>
      <c r="S10" s="17"/>
      <c r="T10" s="53" t="str">
        <f t="shared" si="3"/>
        <v>Ensorcelled Mail Boots</v>
      </c>
      <c r="U10" s="220"/>
    </row>
    <row r="11" spans="1:21">
      <c r="A11" s="217"/>
      <c r="B11" s="54" t="s">
        <v>257</v>
      </c>
      <c r="C11" s="118">
        <v>102</v>
      </c>
      <c r="D11" s="101" t="s">
        <v>268</v>
      </c>
      <c r="E11" s="105">
        <v>45</v>
      </c>
      <c r="F11" s="11">
        <v>34</v>
      </c>
      <c r="G11" s="11">
        <v>4</v>
      </c>
      <c r="H11" s="11"/>
      <c r="I11" s="11">
        <v>2</v>
      </c>
      <c r="J11" s="11">
        <v>2</v>
      </c>
      <c r="K11" s="38">
        <f t="shared" si="0"/>
        <v>388.08980000000003</v>
      </c>
      <c r="L11" s="61">
        <v>318.9375</v>
      </c>
      <c r="M11" s="38">
        <f t="shared" si="2"/>
        <v>69.152300000000025</v>
      </c>
      <c r="N11" s="13"/>
      <c r="O11" s="42">
        <f t="shared" si="1"/>
        <v>776.17960000000005</v>
      </c>
      <c r="P11" s="12">
        <f t="shared" si="1"/>
        <v>1164.2694000000001</v>
      </c>
      <c r="Q11" s="12">
        <f t="shared" si="1"/>
        <v>1552.3592000000001</v>
      </c>
      <c r="R11" s="20">
        <f t="shared" si="1"/>
        <v>1940.4490000000001</v>
      </c>
      <c r="S11" s="17"/>
      <c r="T11" s="54" t="str">
        <f t="shared" si="3"/>
        <v>Enchanted Mail Leggings</v>
      </c>
      <c r="U11" s="220"/>
    </row>
    <row r="12" spans="1:21">
      <c r="A12" s="217"/>
      <c r="B12" s="53" t="s">
        <v>258</v>
      </c>
      <c r="C12" s="117">
        <v>102</v>
      </c>
      <c r="D12" s="100" t="s">
        <v>275</v>
      </c>
      <c r="E12" s="104">
        <v>45</v>
      </c>
      <c r="F12" s="5">
        <v>34</v>
      </c>
      <c r="G12" s="5">
        <v>4</v>
      </c>
      <c r="H12" s="5"/>
      <c r="I12" s="5">
        <v>2</v>
      </c>
      <c r="J12" s="5">
        <v>2</v>
      </c>
      <c r="K12" s="37">
        <f t="shared" si="0"/>
        <v>388.08980000000003</v>
      </c>
      <c r="L12" s="60">
        <v>318.9375</v>
      </c>
      <c r="M12" s="65">
        <f t="shared" si="2"/>
        <v>69.152300000000025</v>
      </c>
      <c r="N12" s="13"/>
      <c r="O12" s="43">
        <f t="shared" si="1"/>
        <v>776.17960000000005</v>
      </c>
      <c r="P12" s="7">
        <f t="shared" si="1"/>
        <v>1164.2694000000001</v>
      </c>
      <c r="Q12" s="7">
        <f t="shared" si="1"/>
        <v>1552.3592000000001</v>
      </c>
      <c r="R12" s="21">
        <f t="shared" si="1"/>
        <v>1940.4490000000001</v>
      </c>
      <c r="S12" s="17"/>
      <c r="T12" s="53" t="str">
        <f t="shared" si="3"/>
        <v>Ensorcelled Mail Leggings</v>
      </c>
      <c r="U12" s="220"/>
    </row>
    <row r="13" spans="1:21">
      <c r="A13" s="217"/>
      <c r="B13" s="54" t="s">
        <v>259</v>
      </c>
      <c r="C13" s="118">
        <v>102</v>
      </c>
      <c r="D13" s="101" t="s">
        <v>269</v>
      </c>
      <c r="E13" s="105">
        <v>30</v>
      </c>
      <c r="F13" s="11">
        <v>22</v>
      </c>
      <c r="G13" s="11">
        <v>4</v>
      </c>
      <c r="H13" s="11"/>
      <c r="I13" s="11">
        <v>1</v>
      </c>
      <c r="J13" s="11">
        <v>1</v>
      </c>
      <c r="K13" s="38">
        <f t="shared" si="0"/>
        <v>245.8768</v>
      </c>
      <c r="L13" s="61">
        <v>204.12</v>
      </c>
      <c r="M13" s="38">
        <f t="shared" si="2"/>
        <v>41.756799999999998</v>
      </c>
      <c r="N13" s="13"/>
      <c r="O13" s="42">
        <f t="shared" si="1"/>
        <v>491.75360000000001</v>
      </c>
      <c r="P13" s="12">
        <f t="shared" si="1"/>
        <v>737.63040000000001</v>
      </c>
      <c r="Q13" s="12">
        <f t="shared" si="1"/>
        <v>983.50720000000001</v>
      </c>
      <c r="R13" s="20">
        <f t="shared" si="1"/>
        <v>1229.384</v>
      </c>
      <c r="S13" s="17"/>
      <c r="T13" s="54" t="str">
        <f t="shared" si="3"/>
        <v>Enchanted Mail Sleeves</v>
      </c>
      <c r="U13" s="220"/>
    </row>
    <row r="14" spans="1:21">
      <c r="A14" s="217"/>
      <c r="B14" s="53" t="s">
        <v>260</v>
      </c>
      <c r="C14" s="117">
        <v>102</v>
      </c>
      <c r="D14" s="100" t="s">
        <v>201</v>
      </c>
      <c r="E14" s="104">
        <v>30</v>
      </c>
      <c r="F14" s="5">
        <v>22</v>
      </c>
      <c r="G14" s="5">
        <v>4</v>
      </c>
      <c r="H14" s="5"/>
      <c r="I14" s="5">
        <v>1</v>
      </c>
      <c r="J14" s="5">
        <v>1</v>
      </c>
      <c r="K14" s="37">
        <f t="shared" si="0"/>
        <v>245.8768</v>
      </c>
      <c r="L14" s="60">
        <v>204.12</v>
      </c>
      <c r="M14" s="65">
        <f t="shared" si="2"/>
        <v>41.756799999999998</v>
      </c>
      <c r="N14" s="13"/>
      <c r="O14" s="43">
        <f t="shared" si="1"/>
        <v>491.75360000000001</v>
      </c>
      <c r="P14" s="7">
        <f t="shared" si="1"/>
        <v>737.63040000000001</v>
      </c>
      <c r="Q14" s="7">
        <f t="shared" si="1"/>
        <v>983.50720000000001</v>
      </c>
      <c r="R14" s="21">
        <f t="shared" si="1"/>
        <v>1229.384</v>
      </c>
      <c r="S14" s="17"/>
      <c r="T14" s="53" t="str">
        <f t="shared" si="3"/>
        <v>Ensorcelled Mail Sleeves</v>
      </c>
      <c r="U14" s="220"/>
    </row>
    <row r="15" spans="1:21">
      <c r="A15" s="217"/>
      <c r="B15" s="54" t="s">
        <v>261</v>
      </c>
      <c r="C15" s="118">
        <v>102</v>
      </c>
      <c r="D15" s="101" t="s">
        <v>270</v>
      </c>
      <c r="E15" s="105">
        <v>75</v>
      </c>
      <c r="F15" s="11">
        <v>56</v>
      </c>
      <c r="G15" s="11">
        <v>8</v>
      </c>
      <c r="H15" s="11"/>
      <c r="I15" s="11">
        <v>3</v>
      </c>
      <c r="J15" s="11">
        <v>3</v>
      </c>
      <c r="K15" s="38">
        <f t="shared" si="0"/>
        <v>633.96659999999997</v>
      </c>
      <c r="L15" s="61">
        <v>499.58370000000002</v>
      </c>
      <c r="M15" s="38">
        <f t="shared" si="2"/>
        <v>134.38289999999995</v>
      </c>
      <c r="N15" s="13"/>
      <c r="O15" s="42">
        <f t="shared" si="1"/>
        <v>1267.9331999999999</v>
      </c>
      <c r="P15" s="12">
        <f t="shared" si="1"/>
        <v>1901.8997999999999</v>
      </c>
      <c r="Q15" s="12">
        <f t="shared" si="1"/>
        <v>2535.8663999999999</v>
      </c>
      <c r="R15" s="20">
        <f t="shared" si="1"/>
        <v>3169.8329999999996</v>
      </c>
      <c r="S15" s="17"/>
      <c r="T15" s="54" t="str">
        <f t="shared" si="3"/>
        <v>Enchanted Mail Hauberk</v>
      </c>
      <c r="U15" s="220"/>
    </row>
    <row r="16" spans="1:21" ht="13.5" thickBot="1">
      <c r="A16" s="218"/>
      <c r="B16" s="53" t="s">
        <v>262</v>
      </c>
      <c r="C16" s="117">
        <v>102</v>
      </c>
      <c r="D16" s="100" t="s">
        <v>276</v>
      </c>
      <c r="E16" s="106">
        <v>75</v>
      </c>
      <c r="F16" s="23">
        <v>56</v>
      </c>
      <c r="G16" s="23">
        <v>8</v>
      </c>
      <c r="H16" s="23"/>
      <c r="I16" s="23">
        <v>3</v>
      </c>
      <c r="J16" s="23">
        <v>3</v>
      </c>
      <c r="K16" s="39">
        <f t="shared" si="0"/>
        <v>633.96659999999997</v>
      </c>
      <c r="L16" s="60">
        <v>499.58370000000002</v>
      </c>
      <c r="M16" s="65">
        <f t="shared" si="2"/>
        <v>134.38289999999995</v>
      </c>
      <c r="N16" s="13"/>
      <c r="O16" s="44">
        <f t="shared" si="1"/>
        <v>1267.9331999999999</v>
      </c>
      <c r="P16" s="45">
        <f t="shared" si="1"/>
        <v>1901.8997999999999</v>
      </c>
      <c r="Q16" s="45">
        <f t="shared" si="1"/>
        <v>2535.8663999999999</v>
      </c>
      <c r="R16" s="24">
        <f t="shared" si="1"/>
        <v>3169.8329999999996</v>
      </c>
      <c r="S16" s="17"/>
      <c r="T16" s="55" t="str">
        <f t="shared" si="3"/>
        <v>Ensorcelled Mail Houberk</v>
      </c>
      <c r="U16" s="221"/>
    </row>
    <row r="17" spans="1:21" ht="12.75" customHeight="1">
      <c r="A17" s="216" t="s">
        <v>731</v>
      </c>
      <c r="B17" s="54" t="s">
        <v>713</v>
      </c>
      <c r="C17" s="116">
        <v>102</v>
      </c>
      <c r="D17" s="99" t="s">
        <v>272</v>
      </c>
      <c r="E17" s="103">
        <v>3</v>
      </c>
      <c r="F17" s="26">
        <v>9</v>
      </c>
      <c r="G17" s="26">
        <v>10</v>
      </c>
      <c r="H17" s="26"/>
      <c r="I17" s="26">
        <v>1</v>
      </c>
      <c r="J17" s="26">
        <v>1</v>
      </c>
      <c r="K17" s="36">
        <f t="shared" si="0"/>
        <v>87.537999999999997</v>
      </c>
      <c r="L17" s="59"/>
      <c r="M17" s="36">
        <f>K17-L17</f>
        <v>87.537999999999997</v>
      </c>
      <c r="N17" s="13"/>
      <c r="O17" s="56">
        <f>$K17*O$1</f>
        <v>175.07599999999999</v>
      </c>
      <c r="P17" s="57">
        <f>$K17*P$1</f>
        <v>262.61399999999998</v>
      </c>
      <c r="Q17" s="57">
        <f>$K17*Q$1</f>
        <v>350.15199999999999</v>
      </c>
      <c r="R17" s="58">
        <f>$K17*R$1</f>
        <v>437.69</v>
      </c>
      <c r="S17" s="17"/>
      <c r="T17" s="52" t="str">
        <f t="shared" si="3"/>
        <v>Marked Lamellar Gloves</v>
      </c>
      <c r="U17" s="219" t="s">
        <v>731</v>
      </c>
    </row>
    <row r="18" spans="1:21">
      <c r="A18" s="217"/>
      <c r="B18" s="53" t="s">
        <v>712</v>
      </c>
      <c r="C18" s="117">
        <v>102</v>
      </c>
      <c r="D18" s="100" t="s">
        <v>266</v>
      </c>
      <c r="E18" s="104">
        <v>30</v>
      </c>
      <c r="F18" s="5">
        <v>14</v>
      </c>
      <c r="G18" s="5">
        <v>12</v>
      </c>
      <c r="H18" s="5"/>
      <c r="I18" s="5">
        <v>2</v>
      </c>
      <c r="J18" s="5">
        <v>2</v>
      </c>
      <c r="K18" s="37">
        <f t="shared" si="0"/>
        <v>278.30239999999998</v>
      </c>
      <c r="L18" s="60"/>
      <c r="M18" s="65">
        <f>K18-L18</f>
        <v>278.30239999999998</v>
      </c>
      <c r="N18" s="13"/>
      <c r="O18" s="43">
        <f t="shared" si="1"/>
        <v>556.60479999999995</v>
      </c>
      <c r="P18" s="7">
        <f t="shared" si="1"/>
        <v>834.90719999999988</v>
      </c>
      <c r="Q18" s="7">
        <f t="shared" si="1"/>
        <v>1113.2095999999999</v>
      </c>
      <c r="R18" s="21">
        <f t="shared" si="1"/>
        <v>1391.5119999999999</v>
      </c>
      <c r="S18" s="17"/>
      <c r="T18" s="53" t="str">
        <f t="shared" si="3"/>
        <v>Marked Lamellar Full Helm</v>
      </c>
      <c r="U18" s="220"/>
    </row>
    <row r="19" spans="1:21">
      <c r="A19" s="217"/>
      <c r="B19" s="54" t="s">
        <v>714</v>
      </c>
      <c r="C19" s="118">
        <v>102</v>
      </c>
      <c r="D19" s="101" t="s">
        <v>265</v>
      </c>
      <c r="E19" s="105">
        <v>3</v>
      </c>
      <c r="F19" s="11">
        <v>9</v>
      </c>
      <c r="G19" s="11">
        <v>10</v>
      </c>
      <c r="H19" s="11"/>
      <c r="I19" s="11">
        <v>1</v>
      </c>
      <c r="J19" s="11">
        <v>1</v>
      </c>
      <c r="K19" s="38">
        <f t="shared" si="0"/>
        <v>87.537999999999997</v>
      </c>
      <c r="L19" s="61"/>
      <c r="M19" s="38">
        <f t="shared" ref="M19:M24" si="4">K19-L19</f>
        <v>87.537999999999997</v>
      </c>
      <c r="N19" s="13"/>
      <c r="O19" s="42">
        <f t="shared" si="1"/>
        <v>175.07599999999999</v>
      </c>
      <c r="P19" s="12">
        <f t="shared" si="1"/>
        <v>262.61399999999998</v>
      </c>
      <c r="Q19" s="12">
        <f t="shared" si="1"/>
        <v>350.15199999999999</v>
      </c>
      <c r="R19" s="20">
        <f t="shared" si="1"/>
        <v>437.69</v>
      </c>
      <c r="S19" s="17"/>
      <c r="T19" s="54" t="str">
        <f t="shared" si="3"/>
        <v>Marked Lamellar Boots</v>
      </c>
      <c r="U19" s="220"/>
    </row>
    <row r="20" spans="1:21">
      <c r="A20" s="217"/>
      <c r="B20" s="53" t="s">
        <v>715</v>
      </c>
      <c r="C20" s="117">
        <v>102</v>
      </c>
      <c r="D20" s="100" t="s">
        <v>727</v>
      </c>
      <c r="E20" s="104">
        <v>3</v>
      </c>
      <c r="F20" s="5">
        <v>9</v>
      </c>
      <c r="G20" s="5">
        <v>10</v>
      </c>
      <c r="H20" s="5"/>
      <c r="I20" s="5">
        <v>1</v>
      </c>
      <c r="J20" s="5">
        <v>1</v>
      </c>
      <c r="K20" s="37">
        <f t="shared" si="0"/>
        <v>87.537999999999997</v>
      </c>
      <c r="L20" s="60"/>
      <c r="M20" s="65">
        <f t="shared" si="4"/>
        <v>87.537999999999997</v>
      </c>
      <c r="N20" s="13"/>
      <c r="O20" s="43">
        <f t="shared" si="1"/>
        <v>175.07599999999999</v>
      </c>
      <c r="P20" s="7">
        <f t="shared" si="1"/>
        <v>262.61399999999998</v>
      </c>
      <c r="Q20" s="7">
        <f t="shared" si="1"/>
        <v>350.15199999999999</v>
      </c>
      <c r="R20" s="21">
        <f t="shared" si="1"/>
        <v>437.69</v>
      </c>
      <c r="S20" s="17"/>
      <c r="T20" s="53" t="str">
        <f t="shared" si="3"/>
        <v>Stamped Lamellar Boots</v>
      </c>
      <c r="U20" s="220"/>
    </row>
    <row r="21" spans="1:21">
      <c r="A21" s="217"/>
      <c r="B21" s="54" t="s">
        <v>716</v>
      </c>
      <c r="C21" s="118">
        <v>102</v>
      </c>
      <c r="D21" s="101" t="s">
        <v>268</v>
      </c>
      <c r="E21" s="105">
        <v>12</v>
      </c>
      <c r="F21" s="11">
        <v>30</v>
      </c>
      <c r="G21" s="11">
        <v>14</v>
      </c>
      <c r="H21" s="11"/>
      <c r="I21" s="11">
        <v>2</v>
      </c>
      <c r="J21" s="11">
        <v>2</v>
      </c>
      <c r="K21" s="38">
        <f t="shared" si="0"/>
        <v>224.06480000000002</v>
      </c>
      <c r="L21" s="61"/>
      <c r="M21" s="38">
        <f t="shared" si="4"/>
        <v>224.06480000000002</v>
      </c>
      <c r="N21" s="13"/>
      <c r="O21" s="42">
        <f t="shared" si="1"/>
        <v>448.12960000000004</v>
      </c>
      <c r="P21" s="12">
        <f t="shared" si="1"/>
        <v>672.19440000000009</v>
      </c>
      <c r="Q21" s="12">
        <f t="shared" si="1"/>
        <v>896.25920000000008</v>
      </c>
      <c r="R21" s="20">
        <f t="shared" si="1"/>
        <v>1120.3240000000001</v>
      </c>
      <c r="S21" s="17"/>
      <c r="T21" s="54" t="str">
        <f t="shared" si="3"/>
        <v>Marked Lamellar Leggings</v>
      </c>
      <c r="U21" s="220"/>
    </row>
    <row r="22" spans="1:21">
      <c r="A22" s="217"/>
      <c r="B22" s="53" t="s">
        <v>711</v>
      </c>
      <c r="C22" s="117">
        <v>102</v>
      </c>
      <c r="D22" s="100" t="s">
        <v>269</v>
      </c>
      <c r="E22" s="104">
        <v>10</v>
      </c>
      <c r="F22" s="5">
        <v>17</v>
      </c>
      <c r="G22" s="5">
        <v>7</v>
      </c>
      <c r="H22" s="5"/>
      <c r="I22" s="5">
        <v>1</v>
      </c>
      <c r="J22" s="5">
        <v>1</v>
      </c>
      <c r="K22" s="37">
        <f t="shared" si="0"/>
        <v>136.8184</v>
      </c>
      <c r="L22" s="60"/>
      <c r="M22" s="65">
        <f t="shared" si="4"/>
        <v>136.8184</v>
      </c>
      <c r="N22" s="13"/>
      <c r="O22" s="43">
        <f t="shared" si="1"/>
        <v>273.63679999999999</v>
      </c>
      <c r="P22" s="7">
        <f t="shared" si="1"/>
        <v>410.45519999999999</v>
      </c>
      <c r="Q22" s="7">
        <f t="shared" si="1"/>
        <v>547.27359999999999</v>
      </c>
      <c r="R22" s="21">
        <f t="shared" si="1"/>
        <v>684.09199999999998</v>
      </c>
      <c r="S22" s="17"/>
      <c r="T22" s="53" t="str">
        <f t="shared" si="3"/>
        <v>Marked Lamellar Sleeves</v>
      </c>
      <c r="U22" s="220"/>
    </row>
    <row r="23" spans="1:21">
      <c r="A23" s="217"/>
      <c r="B23" s="54" t="s">
        <v>710</v>
      </c>
      <c r="C23" s="118">
        <v>102</v>
      </c>
      <c r="D23" s="101" t="s">
        <v>271</v>
      </c>
      <c r="E23" s="105">
        <v>10</v>
      </c>
      <c r="F23" s="11">
        <v>17</v>
      </c>
      <c r="G23" s="11">
        <v>7</v>
      </c>
      <c r="H23" s="11"/>
      <c r="I23" s="11">
        <v>1</v>
      </c>
      <c r="J23" s="11">
        <v>1</v>
      </c>
      <c r="K23" s="38">
        <f t="shared" si="0"/>
        <v>136.8184</v>
      </c>
      <c r="L23" s="61"/>
      <c r="M23" s="38">
        <f t="shared" si="4"/>
        <v>136.8184</v>
      </c>
      <c r="N23" s="13"/>
      <c r="O23" s="42">
        <f t="shared" si="1"/>
        <v>273.63679999999999</v>
      </c>
      <c r="P23" s="12">
        <f t="shared" si="1"/>
        <v>410.45519999999999</v>
      </c>
      <c r="Q23" s="12">
        <f t="shared" si="1"/>
        <v>547.27359999999999</v>
      </c>
      <c r="R23" s="20">
        <f t="shared" si="1"/>
        <v>684.09199999999998</v>
      </c>
      <c r="S23" s="17"/>
      <c r="T23" s="54" t="str">
        <f t="shared" si="3"/>
        <v>Stamped Lamellar Sleeves</v>
      </c>
      <c r="U23" s="220"/>
    </row>
    <row r="24" spans="1:21" ht="13.5" thickBot="1">
      <c r="A24" s="217"/>
      <c r="B24" s="53" t="s">
        <v>717</v>
      </c>
      <c r="C24" s="117">
        <v>102</v>
      </c>
      <c r="D24" s="100" t="s">
        <v>728</v>
      </c>
      <c r="E24" s="106">
        <v>17</v>
      </c>
      <c r="F24" s="23">
        <v>61</v>
      </c>
      <c r="G24" s="23">
        <v>17</v>
      </c>
      <c r="H24" s="23"/>
      <c r="I24" s="23">
        <v>3</v>
      </c>
      <c r="J24" s="23">
        <v>3</v>
      </c>
      <c r="K24" s="39">
        <f t="shared" si="0"/>
        <v>360.73739999999998</v>
      </c>
      <c r="L24" s="60"/>
      <c r="M24" s="65">
        <f t="shared" si="4"/>
        <v>360.73739999999998</v>
      </c>
      <c r="N24" s="13"/>
      <c r="O24" s="44">
        <f t="shared" si="1"/>
        <v>721.47479999999996</v>
      </c>
      <c r="P24" s="45">
        <f t="shared" si="1"/>
        <v>1082.2121999999999</v>
      </c>
      <c r="Q24" s="45">
        <f t="shared" si="1"/>
        <v>1442.9495999999999</v>
      </c>
      <c r="R24" s="24">
        <f t="shared" si="1"/>
        <v>1803.6869999999999</v>
      </c>
      <c r="S24" s="17"/>
      <c r="T24" s="55" t="str">
        <f t="shared" si="3"/>
        <v>Marked Lamellar Jerkin</v>
      </c>
      <c r="U24" s="220"/>
    </row>
    <row r="25" spans="1:21">
      <c r="A25" s="219" t="s">
        <v>732</v>
      </c>
      <c r="B25" s="52" t="s">
        <v>718</v>
      </c>
      <c r="C25" s="128">
        <v>102</v>
      </c>
      <c r="D25" s="132" t="s">
        <v>265</v>
      </c>
      <c r="E25" s="103">
        <v>11</v>
      </c>
      <c r="F25" s="26">
        <v>2</v>
      </c>
      <c r="G25" s="26">
        <v>3</v>
      </c>
      <c r="H25" s="26">
        <v>22</v>
      </c>
      <c r="I25" s="26">
        <v>1</v>
      </c>
      <c r="J25" s="26">
        <v>1</v>
      </c>
      <c r="K25" s="36">
        <f t="shared" si="0"/>
        <v>135.9436</v>
      </c>
      <c r="L25" s="59"/>
      <c r="M25" s="36">
        <f>K25-L25</f>
        <v>135.9436</v>
      </c>
      <c r="N25" s="13"/>
      <c r="O25" s="56">
        <f>$K25*O$1</f>
        <v>271.88720000000001</v>
      </c>
      <c r="P25" s="57">
        <f>$K25*P$1</f>
        <v>407.83080000000001</v>
      </c>
      <c r="Q25" s="57">
        <f>$K25*Q$1</f>
        <v>543.77440000000001</v>
      </c>
      <c r="R25" s="58">
        <f>$K25*R$1</f>
        <v>679.71800000000007</v>
      </c>
      <c r="S25" s="17"/>
      <c r="T25" s="52" t="str">
        <f t="shared" si="3"/>
        <v>Gilded Plate Gauntlets</v>
      </c>
      <c r="U25" s="219" t="s">
        <v>732</v>
      </c>
    </row>
    <row r="26" spans="1:21">
      <c r="A26" s="220"/>
      <c r="B26" s="53" t="s">
        <v>719</v>
      </c>
      <c r="C26" s="129">
        <v>102</v>
      </c>
      <c r="D26" s="133" t="s">
        <v>266</v>
      </c>
      <c r="E26" s="104">
        <v>31</v>
      </c>
      <c r="F26" s="5">
        <v>6</v>
      </c>
      <c r="G26" s="5">
        <v>5</v>
      </c>
      <c r="H26" s="5">
        <v>66</v>
      </c>
      <c r="I26" s="5">
        <v>2</v>
      </c>
      <c r="J26" s="5">
        <v>2</v>
      </c>
      <c r="K26" s="37">
        <f t="shared" si="0"/>
        <v>352.952</v>
      </c>
      <c r="L26" s="60"/>
      <c r="M26" s="65">
        <f>K26-L26</f>
        <v>352.952</v>
      </c>
      <c r="N26" s="13"/>
      <c r="O26" s="43">
        <f t="shared" si="1"/>
        <v>705.904</v>
      </c>
      <c r="P26" s="7">
        <f t="shared" si="1"/>
        <v>1058.856</v>
      </c>
      <c r="Q26" s="7">
        <f t="shared" si="1"/>
        <v>1411.808</v>
      </c>
      <c r="R26" s="21">
        <f t="shared" si="1"/>
        <v>1764.76</v>
      </c>
      <c r="S26" s="17"/>
      <c r="T26" s="53" t="str">
        <f t="shared" si="3"/>
        <v>Gilded Plate Full Helm</v>
      </c>
      <c r="U26" s="220"/>
    </row>
    <row r="27" spans="1:21">
      <c r="A27" s="220"/>
      <c r="B27" s="54" t="s">
        <v>720</v>
      </c>
      <c r="C27" s="130">
        <v>102</v>
      </c>
      <c r="D27" s="134" t="s">
        <v>729</v>
      </c>
      <c r="E27" s="105">
        <v>31</v>
      </c>
      <c r="F27" s="11">
        <v>6</v>
      </c>
      <c r="G27" s="11">
        <v>5</v>
      </c>
      <c r="H27" s="11">
        <v>66</v>
      </c>
      <c r="I27" s="11">
        <v>2</v>
      </c>
      <c r="J27" s="11">
        <v>2</v>
      </c>
      <c r="K27" s="38">
        <f t="shared" si="0"/>
        <v>352.952</v>
      </c>
      <c r="L27" s="61"/>
      <c r="M27" s="38">
        <f t="shared" ref="M27:M32" si="5">K27-L27</f>
        <v>352.952</v>
      </c>
      <c r="N27" s="13"/>
      <c r="O27" s="42">
        <f t="shared" si="1"/>
        <v>705.904</v>
      </c>
      <c r="P27" s="12">
        <f t="shared" si="1"/>
        <v>1058.856</v>
      </c>
      <c r="Q27" s="12">
        <f t="shared" si="1"/>
        <v>1411.808</v>
      </c>
      <c r="R27" s="20">
        <f t="shared" si="1"/>
        <v>1764.76</v>
      </c>
      <c r="S27" s="17"/>
      <c r="T27" s="54" t="str">
        <f t="shared" si="3"/>
        <v>Blazed Plate Full Helm</v>
      </c>
      <c r="U27" s="220"/>
    </row>
    <row r="28" spans="1:21">
      <c r="A28" s="220"/>
      <c r="B28" s="53" t="s">
        <v>721</v>
      </c>
      <c r="C28" s="129">
        <v>102</v>
      </c>
      <c r="D28" s="133" t="s">
        <v>272</v>
      </c>
      <c r="E28" s="104">
        <v>11</v>
      </c>
      <c r="F28" s="5">
        <v>4</v>
      </c>
      <c r="G28" s="5">
        <v>2</v>
      </c>
      <c r="H28" s="5">
        <v>20</v>
      </c>
      <c r="I28" s="5">
        <v>1</v>
      </c>
      <c r="J28" s="5">
        <v>1</v>
      </c>
      <c r="K28" s="37">
        <f t="shared" si="0"/>
        <v>136.08940000000001</v>
      </c>
      <c r="L28" s="60"/>
      <c r="M28" s="65">
        <f t="shared" si="5"/>
        <v>136.08940000000001</v>
      </c>
      <c r="N28" s="13"/>
      <c r="O28" s="43">
        <f t="shared" si="1"/>
        <v>272.17880000000002</v>
      </c>
      <c r="P28" s="7">
        <f t="shared" si="1"/>
        <v>408.26820000000004</v>
      </c>
      <c r="Q28" s="7">
        <f t="shared" si="1"/>
        <v>544.35760000000005</v>
      </c>
      <c r="R28" s="21">
        <f t="shared" si="1"/>
        <v>680.44700000000012</v>
      </c>
      <c r="S28" s="17"/>
      <c r="T28" s="53" t="str">
        <f t="shared" si="3"/>
        <v>Gilded Plate Boots</v>
      </c>
      <c r="U28" s="220"/>
    </row>
    <row r="29" spans="1:21">
      <c r="A29" s="220"/>
      <c r="B29" s="54" t="s">
        <v>722</v>
      </c>
      <c r="C29" s="130">
        <v>102</v>
      </c>
      <c r="D29" s="134" t="s">
        <v>271</v>
      </c>
      <c r="E29" s="105">
        <v>11</v>
      </c>
      <c r="F29" s="11">
        <v>4</v>
      </c>
      <c r="G29" s="11">
        <v>2</v>
      </c>
      <c r="H29" s="11">
        <v>20</v>
      </c>
      <c r="I29" s="11">
        <v>1</v>
      </c>
      <c r="J29" s="11">
        <v>1</v>
      </c>
      <c r="K29" s="38">
        <f t="shared" si="0"/>
        <v>136.08940000000001</v>
      </c>
      <c r="L29" s="61"/>
      <c r="M29" s="38">
        <f t="shared" si="5"/>
        <v>136.08940000000001</v>
      </c>
      <c r="N29" s="13"/>
      <c r="O29" s="42">
        <f t="shared" si="1"/>
        <v>272.17880000000002</v>
      </c>
      <c r="P29" s="12">
        <f t="shared" si="1"/>
        <v>408.26820000000004</v>
      </c>
      <c r="Q29" s="12">
        <f t="shared" si="1"/>
        <v>544.35760000000005</v>
      </c>
      <c r="R29" s="20">
        <f t="shared" si="1"/>
        <v>680.44700000000012</v>
      </c>
      <c r="S29" s="17"/>
      <c r="T29" s="54" t="str">
        <f t="shared" si="3"/>
        <v>Blazed Plate Boots</v>
      </c>
      <c r="U29" s="220"/>
    </row>
    <row r="30" spans="1:21">
      <c r="A30" s="220"/>
      <c r="B30" s="53" t="s">
        <v>723</v>
      </c>
      <c r="C30" s="129">
        <v>102</v>
      </c>
      <c r="D30" s="133" t="s">
        <v>268</v>
      </c>
      <c r="E30" s="104">
        <v>31</v>
      </c>
      <c r="F30" s="5"/>
      <c r="G30" s="5">
        <v>5</v>
      </c>
      <c r="H30" s="5">
        <v>83</v>
      </c>
      <c r="I30" s="5">
        <v>2</v>
      </c>
      <c r="J30" s="5">
        <v>2</v>
      </c>
      <c r="K30" s="37">
        <f t="shared" si="0"/>
        <v>364.61599999999999</v>
      </c>
      <c r="L30" s="60"/>
      <c r="M30" s="65">
        <f t="shared" si="5"/>
        <v>364.61599999999999</v>
      </c>
      <c r="N30" s="13"/>
      <c r="O30" s="43">
        <f t="shared" si="1"/>
        <v>729.23199999999997</v>
      </c>
      <c r="P30" s="7">
        <f t="shared" si="1"/>
        <v>1093.848</v>
      </c>
      <c r="Q30" s="7">
        <f t="shared" si="1"/>
        <v>1458.4639999999999</v>
      </c>
      <c r="R30" s="21">
        <f t="shared" si="1"/>
        <v>1823.08</v>
      </c>
      <c r="S30" s="17"/>
      <c r="T30" s="53" t="str">
        <f t="shared" si="3"/>
        <v>Gilded Plate Greaves (legs)</v>
      </c>
      <c r="U30" s="220"/>
    </row>
    <row r="31" spans="1:21">
      <c r="A31" s="220"/>
      <c r="B31" s="54" t="s">
        <v>724</v>
      </c>
      <c r="C31" s="130">
        <v>102</v>
      </c>
      <c r="D31" s="134" t="s">
        <v>269</v>
      </c>
      <c r="E31" s="105">
        <v>23</v>
      </c>
      <c r="F31" s="11"/>
      <c r="G31" s="11">
        <v>4</v>
      </c>
      <c r="H31" s="11">
        <v>50</v>
      </c>
      <c r="I31" s="11">
        <v>1</v>
      </c>
      <c r="J31" s="11">
        <v>1</v>
      </c>
      <c r="K31" s="38">
        <f t="shared" si="0"/>
        <v>234.9418</v>
      </c>
      <c r="L31" s="61"/>
      <c r="M31" s="38">
        <f t="shared" si="5"/>
        <v>234.9418</v>
      </c>
      <c r="N31" s="13"/>
      <c r="O31" s="42">
        <f t="shared" si="1"/>
        <v>469.8836</v>
      </c>
      <c r="P31" s="12">
        <f t="shared" si="1"/>
        <v>704.82539999999995</v>
      </c>
      <c r="Q31" s="12">
        <f t="shared" si="1"/>
        <v>939.7672</v>
      </c>
      <c r="R31" s="20">
        <f t="shared" si="1"/>
        <v>1174.7090000000001</v>
      </c>
      <c r="S31" s="17"/>
      <c r="T31" s="54" t="str">
        <f t="shared" si="3"/>
        <v>Gilded Plate Vambraces (arms)</v>
      </c>
      <c r="U31" s="220"/>
    </row>
    <row r="32" spans="1:21" ht="13.5" thickBot="1">
      <c r="A32" s="221"/>
      <c r="B32" s="143" t="s">
        <v>725</v>
      </c>
      <c r="C32" s="144">
        <v>102</v>
      </c>
      <c r="D32" s="145" t="s">
        <v>728</v>
      </c>
      <c r="E32" s="146">
        <v>60</v>
      </c>
      <c r="F32" s="147"/>
      <c r="G32" s="147">
        <v>10</v>
      </c>
      <c r="H32" s="147">
        <v>116</v>
      </c>
      <c r="I32" s="147">
        <v>3</v>
      </c>
      <c r="J32" s="147">
        <v>3</v>
      </c>
      <c r="K32" s="148">
        <f t="shared" si="0"/>
        <v>606.702</v>
      </c>
      <c r="L32" s="149"/>
      <c r="M32" s="150">
        <f t="shared" si="5"/>
        <v>606.702</v>
      </c>
      <c r="N32" s="13"/>
      <c r="O32" s="158">
        <f t="shared" si="1"/>
        <v>1213.404</v>
      </c>
      <c r="P32" s="159">
        <f t="shared" si="1"/>
        <v>1820.106</v>
      </c>
      <c r="Q32" s="159">
        <f t="shared" si="1"/>
        <v>2426.808</v>
      </c>
      <c r="R32" s="160">
        <f t="shared" si="1"/>
        <v>3033.51</v>
      </c>
      <c r="S32" s="17"/>
      <c r="T32" s="143" t="str">
        <f t="shared" si="3"/>
        <v>Gilded Plate Breastplate</v>
      </c>
      <c r="U32" s="221"/>
    </row>
    <row r="33" spans="1:21" ht="12.75" customHeight="1">
      <c r="A33" s="219" t="s">
        <v>793</v>
      </c>
      <c r="B33" s="52" t="s">
        <v>796</v>
      </c>
      <c r="C33" s="128">
        <v>102</v>
      </c>
      <c r="D33" s="132" t="s">
        <v>265</v>
      </c>
      <c r="E33" s="152"/>
      <c r="F33" s="26"/>
      <c r="G33" s="26"/>
      <c r="H33" s="26"/>
      <c r="I33" s="26"/>
      <c r="J33" s="35"/>
      <c r="K33" s="36">
        <f t="shared" ref="K33:K40" si="6">(E33*E$1)+(F33*F$1)+(I33*I$1)+(J33*J$1)+(G33*G$1)+(H33*H$1)</f>
        <v>0</v>
      </c>
      <c r="L33" s="96"/>
      <c r="M33" s="36">
        <f>K33-L33</f>
        <v>0</v>
      </c>
      <c r="N33" s="13"/>
      <c r="O33" s="56">
        <f>$K33*O$1</f>
        <v>0</v>
      </c>
      <c r="P33" s="57">
        <f>$K33*P$1</f>
        <v>0</v>
      </c>
      <c r="Q33" s="57">
        <f>$K33*Q$1</f>
        <v>0</v>
      </c>
      <c r="R33" s="58">
        <f>$K33*R$1</f>
        <v>0</v>
      </c>
      <c r="S33" s="17"/>
      <c r="T33" s="52" t="str">
        <f t="shared" ref="T33:T40" si="7">B33</f>
        <v>Etched Leather Gloves</v>
      </c>
      <c r="U33" s="219" t="s">
        <v>793</v>
      </c>
    </row>
    <row r="34" spans="1:21">
      <c r="A34" s="220"/>
      <c r="B34" s="53" t="s">
        <v>797</v>
      </c>
      <c r="C34" s="129">
        <v>102</v>
      </c>
      <c r="D34" s="133" t="s">
        <v>266</v>
      </c>
      <c r="E34" s="153"/>
      <c r="F34" s="5"/>
      <c r="G34" s="5"/>
      <c r="H34" s="5"/>
      <c r="I34" s="5"/>
      <c r="J34" s="14"/>
      <c r="K34" s="37">
        <f t="shared" si="6"/>
        <v>0</v>
      </c>
      <c r="L34" s="97"/>
      <c r="M34" s="65">
        <f>K34-L34</f>
        <v>0</v>
      </c>
      <c r="N34" s="13"/>
      <c r="O34" s="43">
        <f t="shared" si="1"/>
        <v>0</v>
      </c>
      <c r="P34" s="7">
        <f t="shared" si="1"/>
        <v>0</v>
      </c>
      <c r="Q34" s="7">
        <f t="shared" si="1"/>
        <v>0</v>
      </c>
      <c r="R34" s="21">
        <f t="shared" si="1"/>
        <v>0</v>
      </c>
      <c r="S34" s="17"/>
      <c r="T34" s="53" t="str">
        <f t="shared" si="7"/>
        <v>Etched Leather Crown</v>
      </c>
      <c r="U34" s="220"/>
    </row>
    <row r="35" spans="1:21">
      <c r="A35" s="220"/>
      <c r="B35" s="54" t="s">
        <v>798</v>
      </c>
      <c r="C35" s="130">
        <v>102</v>
      </c>
      <c r="D35" s="134" t="s">
        <v>273</v>
      </c>
      <c r="E35" s="154"/>
      <c r="F35" s="11"/>
      <c r="G35" s="11"/>
      <c r="H35" s="11"/>
      <c r="I35" s="11"/>
      <c r="J35" s="157"/>
      <c r="K35" s="38">
        <f t="shared" si="6"/>
        <v>0</v>
      </c>
      <c r="L35" s="119"/>
      <c r="M35" s="38">
        <f t="shared" ref="M35:M40" si="8">K35-L35</f>
        <v>0</v>
      </c>
      <c r="N35" s="13"/>
      <c r="O35" s="42">
        <f t="shared" ref="O35:R45" si="9">$K35*O$1</f>
        <v>0</v>
      </c>
      <c r="P35" s="12">
        <f t="shared" si="9"/>
        <v>0</v>
      </c>
      <c r="Q35" s="12">
        <f t="shared" si="9"/>
        <v>0</v>
      </c>
      <c r="R35" s="20">
        <f t="shared" si="9"/>
        <v>0</v>
      </c>
      <c r="S35" s="17"/>
      <c r="T35" s="54" t="str">
        <f t="shared" si="7"/>
        <v>Bound Leather Crown</v>
      </c>
      <c r="U35" s="220"/>
    </row>
    <row r="36" spans="1:21">
      <c r="A36" s="220"/>
      <c r="B36" s="53" t="s">
        <v>799</v>
      </c>
      <c r="C36" s="129">
        <v>102</v>
      </c>
      <c r="D36" s="133" t="s">
        <v>272</v>
      </c>
      <c r="E36" s="153"/>
      <c r="F36" s="5"/>
      <c r="G36" s="5"/>
      <c r="H36" s="5"/>
      <c r="I36" s="5"/>
      <c r="J36" s="14"/>
      <c r="K36" s="37">
        <f t="shared" si="6"/>
        <v>0</v>
      </c>
      <c r="L36" s="97"/>
      <c r="M36" s="65">
        <f t="shared" si="8"/>
        <v>0</v>
      </c>
      <c r="N36" s="13"/>
      <c r="O36" s="43">
        <f t="shared" si="9"/>
        <v>0</v>
      </c>
      <c r="P36" s="7">
        <f t="shared" si="9"/>
        <v>0</v>
      </c>
      <c r="Q36" s="7">
        <f t="shared" si="9"/>
        <v>0</v>
      </c>
      <c r="R36" s="21">
        <f t="shared" si="9"/>
        <v>0</v>
      </c>
      <c r="S36" s="17"/>
      <c r="T36" s="53" t="str">
        <f t="shared" si="7"/>
        <v>Etched Leather Boots</v>
      </c>
      <c r="U36" s="220"/>
    </row>
    <row r="37" spans="1:21">
      <c r="A37" s="220"/>
      <c r="B37" s="54" t="s">
        <v>800</v>
      </c>
      <c r="C37" s="130">
        <v>102</v>
      </c>
      <c r="D37" s="134" t="s">
        <v>794</v>
      </c>
      <c r="E37" s="154"/>
      <c r="F37" s="11"/>
      <c r="G37" s="11"/>
      <c r="H37" s="11"/>
      <c r="I37" s="11"/>
      <c r="J37" s="157"/>
      <c r="K37" s="38">
        <f t="shared" si="6"/>
        <v>0</v>
      </c>
      <c r="L37" s="119"/>
      <c r="M37" s="38">
        <f t="shared" si="8"/>
        <v>0</v>
      </c>
      <c r="N37" s="13"/>
      <c r="O37" s="42">
        <f t="shared" si="9"/>
        <v>0</v>
      </c>
      <c r="P37" s="12">
        <f t="shared" si="9"/>
        <v>0</v>
      </c>
      <c r="Q37" s="12">
        <f t="shared" si="9"/>
        <v>0</v>
      </c>
      <c r="R37" s="20">
        <f t="shared" si="9"/>
        <v>0</v>
      </c>
      <c r="S37" s="17"/>
      <c r="T37" s="54" t="str">
        <f t="shared" si="7"/>
        <v>Bound Leather Boots</v>
      </c>
      <c r="U37" s="220"/>
    </row>
    <row r="38" spans="1:21">
      <c r="A38" s="220"/>
      <c r="B38" s="53" t="s">
        <v>801</v>
      </c>
      <c r="C38" s="129">
        <v>102</v>
      </c>
      <c r="D38" s="133" t="s">
        <v>274</v>
      </c>
      <c r="E38" s="153"/>
      <c r="F38" s="5"/>
      <c r="G38" s="5"/>
      <c r="H38" s="5"/>
      <c r="I38" s="5"/>
      <c r="J38" s="14"/>
      <c r="K38" s="37">
        <f t="shared" si="6"/>
        <v>0</v>
      </c>
      <c r="L38" s="97"/>
      <c r="M38" s="65">
        <f t="shared" si="8"/>
        <v>0</v>
      </c>
      <c r="N38" s="13"/>
      <c r="O38" s="43">
        <f t="shared" si="9"/>
        <v>0</v>
      </c>
      <c r="P38" s="7">
        <f t="shared" si="9"/>
        <v>0</v>
      </c>
      <c r="Q38" s="7">
        <f t="shared" si="9"/>
        <v>0</v>
      </c>
      <c r="R38" s="21">
        <f t="shared" si="9"/>
        <v>0</v>
      </c>
      <c r="S38" s="17"/>
      <c r="T38" s="53" t="str">
        <f t="shared" si="7"/>
        <v>Wrapped Leather Boots</v>
      </c>
      <c r="U38" s="220"/>
    </row>
    <row r="39" spans="1:21">
      <c r="A39" s="220"/>
      <c r="B39" s="54" t="s">
        <v>802</v>
      </c>
      <c r="C39" s="130">
        <v>102</v>
      </c>
      <c r="D39" s="134" t="s">
        <v>268</v>
      </c>
      <c r="E39" s="154"/>
      <c r="F39" s="11"/>
      <c r="G39" s="11"/>
      <c r="H39" s="11"/>
      <c r="I39" s="11"/>
      <c r="J39" s="157"/>
      <c r="K39" s="38">
        <f t="shared" si="6"/>
        <v>0</v>
      </c>
      <c r="L39" s="119"/>
      <c r="M39" s="38">
        <f t="shared" si="8"/>
        <v>0</v>
      </c>
      <c r="N39" s="13"/>
      <c r="O39" s="42">
        <f t="shared" si="9"/>
        <v>0</v>
      </c>
      <c r="P39" s="12">
        <f t="shared" si="9"/>
        <v>0</v>
      </c>
      <c r="Q39" s="12">
        <f t="shared" si="9"/>
        <v>0</v>
      </c>
      <c r="R39" s="20">
        <f t="shared" si="9"/>
        <v>0</v>
      </c>
      <c r="S39" s="17"/>
      <c r="T39" s="54" t="str">
        <f t="shared" si="7"/>
        <v>Etched Leather Leggings</v>
      </c>
      <c r="U39" s="220"/>
    </row>
    <row r="40" spans="1:21">
      <c r="A40" s="220"/>
      <c r="B40" s="53" t="s">
        <v>803</v>
      </c>
      <c r="C40" s="129">
        <v>102</v>
      </c>
      <c r="D40" s="133" t="s">
        <v>795</v>
      </c>
      <c r="E40" s="153"/>
      <c r="F40" s="5"/>
      <c r="G40" s="5"/>
      <c r="H40" s="5"/>
      <c r="I40" s="5"/>
      <c r="J40" s="14"/>
      <c r="K40" s="37">
        <f t="shared" si="6"/>
        <v>0</v>
      </c>
      <c r="L40" s="97"/>
      <c r="M40" s="65">
        <f t="shared" si="8"/>
        <v>0</v>
      </c>
      <c r="N40" s="13"/>
      <c r="O40" s="43">
        <f t="shared" si="9"/>
        <v>0</v>
      </c>
      <c r="P40" s="7">
        <f t="shared" si="9"/>
        <v>0</v>
      </c>
      <c r="Q40" s="7">
        <f t="shared" si="9"/>
        <v>0</v>
      </c>
      <c r="R40" s="21">
        <f t="shared" si="9"/>
        <v>0</v>
      </c>
      <c r="S40" s="17"/>
      <c r="T40" s="53" t="str">
        <f t="shared" si="7"/>
        <v>Bound Leather Leggings</v>
      </c>
      <c r="U40" s="220"/>
    </row>
    <row r="41" spans="1:21">
      <c r="A41" s="220"/>
      <c r="B41" s="54" t="s">
        <v>804</v>
      </c>
      <c r="C41" s="130">
        <v>102</v>
      </c>
      <c r="D41" s="134" t="s">
        <v>269</v>
      </c>
      <c r="E41" s="154"/>
      <c r="F41" s="11"/>
      <c r="G41" s="11"/>
      <c r="H41" s="11"/>
      <c r="I41" s="11"/>
      <c r="J41" s="157"/>
      <c r="K41" s="38">
        <f t="shared" ref="K41:K57" si="10">(E41*E$1)+(F41*F$1)+(I41*I$1)+(J41*J$1)+(G41*G$1)+(H41*H$1)</f>
        <v>0</v>
      </c>
      <c r="L41" s="119"/>
      <c r="M41" s="38">
        <f t="shared" ref="M41:M47" si="11">K41-L41</f>
        <v>0</v>
      </c>
      <c r="N41" s="13"/>
      <c r="O41" s="42">
        <f t="shared" si="9"/>
        <v>0</v>
      </c>
      <c r="P41" s="12">
        <f t="shared" si="9"/>
        <v>0</v>
      </c>
      <c r="Q41" s="12">
        <f t="shared" si="9"/>
        <v>0</v>
      </c>
      <c r="R41" s="20">
        <f t="shared" si="9"/>
        <v>0</v>
      </c>
      <c r="S41" s="17"/>
      <c r="T41" s="54" t="str">
        <f t="shared" ref="T41:T57" si="12">B41</f>
        <v>Etched Leather Sleeves</v>
      </c>
      <c r="U41" s="220"/>
    </row>
    <row r="42" spans="1:21">
      <c r="A42" s="220"/>
      <c r="B42" s="53" t="s">
        <v>805</v>
      </c>
      <c r="C42" s="129">
        <v>102</v>
      </c>
      <c r="D42" s="133" t="s">
        <v>819</v>
      </c>
      <c r="E42" s="153"/>
      <c r="F42" s="5"/>
      <c r="G42" s="5"/>
      <c r="H42" s="5"/>
      <c r="I42" s="5"/>
      <c r="J42" s="14"/>
      <c r="K42" s="37">
        <f t="shared" si="10"/>
        <v>0</v>
      </c>
      <c r="L42" s="97"/>
      <c r="M42" s="65">
        <f t="shared" si="11"/>
        <v>0</v>
      </c>
      <c r="N42" s="13"/>
      <c r="O42" s="43">
        <f t="shared" si="9"/>
        <v>0</v>
      </c>
      <c r="P42" s="7">
        <f t="shared" si="9"/>
        <v>0</v>
      </c>
      <c r="Q42" s="7">
        <f t="shared" si="9"/>
        <v>0</v>
      </c>
      <c r="R42" s="21">
        <f t="shared" si="9"/>
        <v>0</v>
      </c>
      <c r="S42" s="17"/>
      <c r="T42" s="53" t="str">
        <f t="shared" si="12"/>
        <v>Bound Leather Sleeves</v>
      </c>
      <c r="U42" s="220"/>
    </row>
    <row r="43" spans="1:21">
      <c r="A43" s="220"/>
      <c r="B43" s="54" t="s">
        <v>806</v>
      </c>
      <c r="C43" s="130">
        <v>102</v>
      </c>
      <c r="D43" s="134" t="s">
        <v>728</v>
      </c>
      <c r="E43" s="154"/>
      <c r="F43" s="11"/>
      <c r="G43" s="11"/>
      <c r="H43" s="11"/>
      <c r="I43" s="11"/>
      <c r="J43" s="157"/>
      <c r="K43" s="38">
        <f t="shared" si="10"/>
        <v>0</v>
      </c>
      <c r="L43" s="119"/>
      <c r="M43" s="38">
        <f t="shared" si="11"/>
        <v>0</v>
      </c>
      <c r="N43" s="13"/>
      <c r="O43" s="42">
        <f t="shared" si="9"/>
        <v>0</v>
      </c>
      <c r="P43" s="12">
        <f t="shared" si="9"/>
        <v>0</v>
      </c>
      <c r="Q43" s="12">
        <f t="shared" si="9"/>
        <v>0</v>
      </c>
      <c r="R43" s="20">
        <f t="shared" si="9"/>
        <v>0</v>
      </c>
      <c r="S43" s="17"/>
      <c r="T43" s="54" t="str">
        <f t="shared" si="12"/>
        <v>Etched Leather Jerkin</v>
      </c>
      <c r="U43" s="220"/>
    </row>
    <row r="44" spans="1:21">
      <c r="A44" s="220"/>
      <c r="B44" s="53" t="s">
        <v>807</v>
      </c>
      <c r="C44" s="129">
        <v>102</v>
      </c>
      <c r="D44" s="133" t="s">
        <v>728</v>
      </c>
      <c r="E44" s="153"/>
      <c r="F44" s="5"/>
      <c r="G44" s="5"/>
      <c r="H44" s="5"/>
      <c r="I44" s="5"/>
      <c r="J44" s="14"/>
      <c r="K44" s="37">
        <f t="shared" si="10"/>
        <v>0</v>
      </c>
      <c r="L44" s="97"/>
      <c r="M44" s="65">
        <f t="shared" si="11"/>
        <v>0</v>
      </c>
      <c r="N44" s="13"/>
      <c r="O44" s="43">
        <f t="shared" si="9"/>
        <v>0</v>
      </c>
      <c r="P44" s="7">
        <f t="shared" si="9"/>
        <v>0</v>
      </c>
      <c r="Q44" s="7">
        <f t="shared" si="9"/>
        <v>0</v>
      </c>
      <c r="R44" s="21">
        <f t="shared" si="9"/>
        <v>0</v>
      </c>
      <c r="S44" s="17"/>
      <c r="T44" s="53" t="str">
        <f t="shared" si="12"/>
        <v>Etched Leather (Friar) Robes</v>
      </c>
      <c r="U44" s="220"/>
    </row>
    <row r="45" spans="1:21" ht="13.5" thickBot="1">
      <c r="A45" s="221"/>
      <c r="B45" s="74" t="s">
        <v>808</v>
      </c>
      <c r="C45" s="151">
        <v>102</v>
      </c>
      <c r="D45" s="156" t="s">
        <v>274</v>
      </c>
      <c r="E45" s="155"/>
      <c r="F45" s="75"/>
      <c r="G45" s="75"/>
      <c r="H45" s="75"/>
      <c r="I45" s="75"/>
      <c r="J45" s="76"/>
      <c r="K45" s="77">
        <f t="shared" si="10"/>
        <v>0</v>
      </c>
      <c r="L45" s="98"/>
      <c r="M45" s="77">
        <f t="shared" si="11"/>
        <v>0</v>
      </c>
      <c r="N45" s="13"/>
      <c r="O45" s="82">
        <f t="shared" si="9"/>
        <v>0</v>
      </c>
      <c r="P45" s="83">
        <f t="shared" si="9"/>
        <v>0</v>
      </c>
      <c r="Q45" s="83">
        <f t="shared" si="9"/>
        <v>0</v>
      </c>
      <c r="R45" s="84">
        <f t="shared" si="9"/>
        <v>0</v>
      </c>
      <c r="S45" s="17"/>
      <c r="T45" s="74" t="str">
        <f t="shared" si="12"/>
        <v>Bound Leather (Friar) Robes</v>
      </c>
      <c r="U45" s="221"/>
    </row>
    <row r="46" spans="1:21" ht="12.75" customHeight="1">
      <c r="A46" s="219" t="s">
        <v>828</v>
      </c>
      <c r="B46" s="162" t="s">
        <v>830</v>
      </c>
      <c r="C46" s="164">
        <v>51</v>
      </c>
      <c r="D46" s="174" t="s">
        <v>273</v>
      </c>
      <c r="E46" s="40"/>
      <c r="F46" s="19"/>
      <c r="G46" s="19"/>
      <c r="H46" s="19"/>
      <c r="I46" s="19"/>
      <c r="J46" s="41"/>
      <c r="K46" s="178">
        <f t="shared" si="10"/>
        <v>0</v>
      </c>
      <c r="L46" s="181"/>
      <c r="M46" s="179">
        <f t="shared" si="11"/>
        <v>0</v>
      </c>
      <c r="N46" s="13"/>
      <c r="O46" s="79">
        <f>$K46*O$1</f>
        <v>0</v>
      </c>
      <c r="P46" s="80">
        <f>$K46*P$1</f>
        <v>0</v>
      </c>
      <c r="Q46" s="80">
        <f>$K46*Q$1</f>
        <v>0</v>
      </c>
      <c r="R46" s="81">
        <f>$K46*R$1</f>
        <v>0</v>
      </c>
      <c r="S46" s="17"/>
      <c r="T46" s="72" t="str">
        <f t="shared" si="12"/>
        <v>Stitched Helm</v>
      </c>
      <c r="U46" s="219" t="s">
        <v>828</v>
      </c>
    </row>
    <row r="47" spans="1:21">
      <c r="A47" s="220"/>
      <c r="B47" s="29" t="s">
        <v>831</v>
      </c>
      <c r="C47" s="165">
        <v>51</v>
      </c>
      <c r="D47" s="175" t="s">
        <v>727</v>
      </c>
      <c r="E47" s="105"/>
      <c r="F47" s="11"/>
      <c r="G47" s="11"/>
      <c r="H47" s="11"/>
      <c r="I47" s="11"/>
      <c r="J47" s="89"/>
      <c r="K47" s="119">
        <f t="shared" si="10"/>
        <v>0</v>
      </c>
      <c r="L47" s="38"/>
      <c r="M47" s="61">
        <f t="shared" si="11"/>
        <v>0</v>
      </c>
      <c r="N47" s="13"/>
      <c r="O47" s="42">
        <f t="shared" ref="O47:R57" si="13">$K47*O$1</f>
        <v>0</v>
      </c>
      <c r="P47" s="12">
        <f t="shared" si="13"/>
        <v>0</v>
      </c>
      <c r="Q47" s="12">
        <f t="shared" si="13"/>
        <v>0</v>
      </c>
      <c r="R47" s="20">
        <f t="shared" si="13"/>
        <v>0</v>
      </c>
      <c r="S47" s="17"/>
      <c r="T47" s="54" t="str">
        <f t="shared" si="12"/>
        <v>Stitched Robe</v>
      </c>
      <c r="U47" s="220"/>
    </row>
    <row r="48" spans="1:21">
      <c r="A48" s="220"/>
      <c r="B48" s="28" t="s">
        <v>832</v>
      </c>
      <c r="C48" s="166">
        <v>51</v>
      </c>
      <c r="D48" s="176" t="s">
        <v>829</v>
      </c>
      <c r="E48" s="104"/>
      <c r="F48" s="5"/>
      <c r="G48" s="5"/>
      <c r="H48" s="5"/>
      <c r="I48" s="5"/>
      <c r="J48" s="93"/>
      <c r="K48" s="97">
        <f t="shared" si="10"/>
        <v>0</v>
      </c>
      <c r="L48" s="37"/>
      <c r="M48" s="66">
        <f t="shared" ref="M48:M57" si="14">K48-L48</f>
        <v>0</v>
      </c>
      <c r="N48" s="13"/>
      <c r="O48" s="43">
        <f t="shared" si="13"/>
        <v>0</v>
      </c>
      <c r="P48" s="7">
        <f t="shared" si="13"/>
        <v>0</v>
      </c>
      <c r="Q48" s="7">
        <f t="shared" si="13"/>
        <v>0</v>
      </c>
      <c r="R48" s="21">
        <f t="shared" si="13"/>
        <v>0</v>
      </c>
      <c r="S48" s="17"/>
      <c r="T48" s="53" t="str">
        <f t="shared" si="12"/>
        <v>Stitched Gloves</v>
      </c>
      <c r="U48" s="220"/>
    </row>
    <row r="49" spans="1:21">
      <c r="A49" s="220"/>
      <c r="B49" s="29" t="s">
        <v>833</v>
      </c>
      <c r="C49" s="165">
        <v>51</v>
      </c>
      <c r="D49" s="175" t="s">
        <v>795</v>
      </c>
      <c r="E49" s="105"/>
      <c r="F49" s="11"/>
      <c r="G49" s="11"/>
      <c r="H49" s="11"/>
      <c r="I49" s="11"/>
      <c r="J49" s="89"/>
      <c r="K49" s="119">
        <f t="shared" si="10"/>
        <v>0</v>
      </c>
      <c r="L49" s="38"/>
      <c r="M49" s="61">
        <f t="shared" si="14"/>
        <v>0</v>
      </c>
      <c r="N49" s="13"/>
      <c r="O49" s="42">
        <f t="shared" si="13"/>
        <v>0</v>
      </c>
      <c r="P49" s="12">
        <f t="shared" si="13"/>
        <v>0</v>
      </c>
      <c r="Q49" s="12">
        <f t="shared" si="13"/>
        <v>0</v>
      </c>
      <c r="R49" s="20">
        <f t="shared" si="13"/>
        <v>0</v>
      </c>
      <c r="S49" s="17"/>
      <c r="T49" s="54" t="str">
        <f t="shared" si="12"/>
        <v>Stitched Legs</v>
      </c>
      <c r="U49" s="220"/>
    </row>
    <row r="50" spans="1:21">
      <c r="A50" s="220"/>
      <c r="B50" s="28" t="s">
        <v>834</v>
      </c>
      <c r="C50" s="166">
        <v>51</v>
      </c>
      <c r="D50" s="176" t="s">
        <v>265</v>
      </c>
      <c r="E50" s="104"/>
      <c r="F50" s="5"/>
      <c r="G50" s="5"/>
      <c r="H50" s="5"/>
      <c r="I50" s="5"/>
      <c r="J50" s="93"/>
      <c r="K50" s="97">
        <f t="shared" si="10"/>
        <v>0</v>
      </c>
      <c r="L50" s="37"/>
      <c r="M50" s="66">
        <f t="shared" si="14"/>
        <v>0</v>
      </c>
      <c r="N50" s="13"/>
      <c r="O50" s="43">
        <f t="shared" si="13"/>
        <v>0</v>
      </c>
      <c r="P50" s="7">
        <f t="shared" si="13"/>
        <v>0</v>
      </c>
      <c r="Q50" s="7">
        <f t="shared" si="13"/>
        <v>0</v>
      </c>
      <c r="R50" s="21">
        <f t="shared" si="13"/>
        <v>0</v>
      </c>
      <c r="S50" s="17"/>
      <c r="T50" s="53" t="str">
        <f t="shared" si="12"/>
        <v>Stitched Boots</v>
      </c>
      <c r="U50" s="220"/>
    </row>
    <row r="51" spans="1:21">
      <c r="A51" s="220"/>
      <c r="B51" s="29" t="s">
        <v>835</v>
      </c>
      <c r="C51" s="165">
        <v>51</v>
      </c>
      <c r="D51" s="175" t="s">
        <v>269</v>
      </c>
      <c r="E51" s="105"/>
      <c r="F51" s="11"/>
      <c r="G51" s="11"/>
      <c r="H51" s="11"/>
      <c r="I51" s="11"/>
      <c r="J51" s="89"/>
      <c r="K51" s="119">
        <f t="shared" si="10"/>
        <v>0</v>
      </c>
      <c r="L51" s="38"/>
      <c r="M51" s="61">
        <f t="shared" si="14"/>
        <v>0</v>
      </c>
      <c r="N51" s="13"/>
      <c r="O51" s="42">
        <f t="shared" si="13"/>
        <v>0</v>
      </c>
      <c r="P51" s="12">
        <f t="shared" si="13"/>
        <v>0</v>
      </c>
      <c r="Q51" s="12">
        <f t="shared" si="13"/>
        <v>0</v>
      </c>
      <c r="R51" s="20">
        <f t="shared" si="13"/>
        <v>0</v>
      </c>
      <c r="S51" s="17"/>
      <c r="T51" s="54" t="str">
        <f t="shared" si="12"/>
        <v>Stitched Sleeves</v>
      </c>
      <c r="U51" s="220"/>
    </row>
    <row r="52" spans="1:21">
      <c r="A52" s="220"/>
      <c r="B52" s="28" t="s">
        <v>836</v>
      </c>
      <c r="C52" s="166">
        <v>51</v>
      </c>
      <c r="D52" s="176" t="s">
        <v>819</v>
      </c>
      <c r="E52" s="104"/>
      <c r="F52" s="5"/>
      <c r="G52" s="5"/>
      <c r="H52" s="5"/>
      <c r="I52" s="5"/>
      <c r="J52" s="93"/>
      <c r="K52" s="97">
        <f t="shared" si="10"/>
        <v>0</v>
      </c>
      <c r="L52" s="37"/>
      <c r="M52" s="66">
        <f t="shared" si="14"/>
        <v>0</v>
      </c>
      <c r="N52" s="13"/>
      <c r="O52" s="43">
        <f t="shared" si="13"/>
        <v>0</v>
      </c>
      <c r="P52" s="7">
        <f t="shared" si="13"/>
        <v>0</v>
      </c>
      <c r="Q52" s="7">
        <f t="shared" si="13"/>
        <v>0</v>
      </c>
      <c r="R52" s="21">
        <f t="shared" si="13"/>
        <v>0</v>
      </c>
      <c r="S52" s="17"/>
      <c r="T52" s="53" t="str">
        <f t="shared" si="12"/>
        <v>Sewn Helm</v>
      </c>
      <c r="U52" s="220"/>
    </row>
    <row r="53" spans="1:21">
      <c r="A53" s="220"/>
      <c r="B53" s="29" t="s">
        <v>837</v>
      </c>
      <c r="C53" s="165">
        <v>51</v>
      </c>
      <c r="D53" s="175" t="s">
        <v>728</v>
      </c>
      <c r="E53" s="105"/>
      <c r="F53" s="11"/>
      <c r="G53" s="11"/>
      <c r="H53" s="11"/>
      <c r="I53" s="11"/>
      <c r="J53" s="89"/>
      <c r="K53" s="119">
        <f t="shared" si="10"/>
        <v>0</v>
      </c>
      <c r="L53" s="38"/>
      <c r="M53" s="61">
        <f t="shared" si="14"/>
        <v>0</v>
      </c>
      <c r="N53" s="13"/>
      <c r="O53" s="42">
        <f t="shared" si="13"/>
        <v>0</v>
      </c>
      <c r="P53" s="12">
        <f t="shared" si="13"/>
        <v>0</v>
      </c>
      <c r="Q53" s="12">
        <f t="shared" si="13"/>
        <v>0</v>
      </c>
      <c r="R53" s="20">
        <f t="shared" si="13"/>
        <v>0</v>
      </c>
      <c r="S53" s="17"/>
      <c r="T53" s="54" t="str">
        <f t="shared" si="12"/>
        <v>Sewn Robe</v>
      </c>
      <c r="U53" s="220"/>
    </row>
    <row r="54" spans="1:21">
      <c r="A54" s="220"/>
      <c r="B54" s="28" t="s">
        <v>838</v>
      </c>
      <c r="C54" s="166">
        <v>51</v>
      </c>
      <c r="D54" s="176" t="s">
        <v>268</v>
      </c>
      <c r="E54" s="104"/>
      <c r="F54" s="5"/>
      <c r="G54" s="5"/>
      <c r="H54" s="5"/>
      <c r="I54" s="5"/>
      <c r="J54" s="93"/>
      <c r="K54" s="97">
        <f t="shared" si="10"/>
        <v>0</v>
      </c>
      <c r="L54" s="37"/>
      <c r="M54" s="66">
        <f t="shared" si="14"/>
        <v>0</v>
      </c>
      <c r="N54" s="13"/>
      <c r="O54" s="43">
        <f t="shared" si="13"/>
        <v>0</v>
      </c>
      <c r="P54" s="7">
        <f t="shared" si="13"/>
        <v>0</v>
      </c>
      <c r="Q54" s="7">
        <f t="shared" si="13"/>
        <v>0</v>
      </c>
      <c r="R54" s="21">
        <f t="shared" si="13"/>
        <v>0</v>
      </c>
      <c r="S54" s="17"/>
      <c r="T54" s="53" t="str">
        <f t="shared" si="12"/>
        <v>Sewn Legs</v>
      </c>
      <c r="U54" s="220"/>
    </row>
    <row r="55" spans="1:21">
      <c r="A55" s="220"/>
      <c r="B55" s="29" t="s">
        <v>839</v>
      </c>
      <c r="C55" s="165">
        <v>51</v>
      </c>
      <c r="D55" s="175" t="s">
        <v>266</v>
      </c>
      <c r="E55" s="105"/>
      <c r="F55" s="11"/>
      <c r="G55" s="11"/>
      <c r="H55" s="11"/>
      <c r="I55" s="11"/>
      <c r="J55" s="89"/>
      <c r="K55" s="119">
        <f t="shared" si="10"/>
        <v>0</v>
      </c>
      <c r="L55" s="38"/>
      <c r="M55" s="61">
        <f t="shared" si="14"/>
        <v>0</v>
      </c>
      <c r="N55" s="13"/>
      <c r="O55" s="42">
        <f t="shared" si="13"/>
        <v>0</v>
      </c>
      <c r="P55" s="12">
        <f t="shared" si="13"/>
        <v>0</v>
      </c>
      <c r="Q55" s="12">
        <f t="shared" si="13"/>
        <v>0</v>
      </c>
      <c r="R55" s="20">
        <f t="shared" si="13"/>
        <v>0</v>
      </c>
      <c r="S55" s="17"/>
      <c r="T55" s="54" t="str">
        <f t="shared" si="12"/>
        <v>Sewn Sleeves</v>
      </c>
      <c r="U55" s="220"/>
    </row>
    <row r="56" spans="1:21">
      <c r="A56" s="220"/>
      <c r="B56" s="28" t="s">
        <v>840</v>
      </c>
      <c r="C56" s="166">
        <v>51</v>
      </c>
      <c r="D56" s="133" t="s">
        <v>274</v>
      </c>
      <c r="E56" s="104"/>
      <c r="F56" s="5"/>
      <c r="G56" s="5"/>
      <c r="H56" s="5"/>
      <c r="I56" s="5"/>
      <c r="J56" s="93"/>
      <c r="K56" s="97">
        <f t="shared" si="10"/>
        <v>0</v>
      </c>
      <c r="L56" s="37"/>
      <c r="M56" s="66">
        <f t="shared" si="14"/>
        <v>0</v>
      </c>
      <c r="N56" s="13"/>
      <c r="O56" s="43">
        <f t="shared" si="13"/>
        <v>0</v>
      </c>
      <c r="P56" s="7">
        <f t="shared" si="13"/>
        <v>0</v>
      </c>
      <c r="Q56" s="7">
        <f t="shared" si="13"/>
        <v>0</v>
      </c>
      <c r="R56" s="21">
        <f t="shared" si="13"/>
        <v>0</v>
      </c>
      <c r="S56" s="17"/>
      <c r="T56" s="53" t="str">
        <f t="shared" si="12"/>
        <v>Worn Sleeves</v>
      </c>
      <c r="U56" s="220"/>
    </row>
    <row r="57" spans="1:21" ht="13.5" thickBot="1">
      <c r="A57" s="221"/>
      <c r="B57" s="195" t="s">
        <v>841</v>
      </c>
      <c r="C57" s="196">
        <v>51</v>
      </c>
      <c r="D57" s="156" t="s">
        <v>271</v>
      </c>
      <c r="E57" s="107"/>
      <c r="F57" s="75"/>
      <c r="G57" s="75"/>
      <c r="H57" s="75"/>
      <c r="I57" s="75"/>
      <c r="J57" s="95"/>
      <c r="K57" s="98">
        <f t="shared" si="10"/>
        <v>0</v>
      </c>
      <c r="L57" s="77"/>
      <c r="M57" s="78">
        <f t="shared" si="14"/>
        <v>0</v>
      </c>
      <c r="N57" s="13"/>
      <c r="O57" s="82">
        <f t="shared" si="13"/>
        <v>0</v>
      </c>
      <c r="P57" s="83">
        <f t="shared" si="13"/>
        <v>0</v>
      </c>
      <c r="Q57" s="83">
        <f t="shared" si="13"/>
        <v>0</v>
      </c>
      <c r="R57" s="84">
        <f t="shared" si="13"/>
        <v>0</v>
      </c>
      <c r="S57" s="17"/>
      <c r="T57" s="74" t="str">
        <f t="shared" si="12"/>
        <v>Scorched Helm</v>
      </c>
      <c r="U57" s="221"/>
    </row>
    <row r="58" spans="1:21" ht="13.5" thickBot="1">
      <c r="A58" s="137"/>
      <c r="B58" s="138"/>
      <c r="C58" s="139"/>
      <c r="D58" s="140"/>
      <c r="E58" s="141"/>
      <c r="F58" s="141"/>
      <c r="G58" s="141"/>
      <c r="H58" s="141"/>
      <c r="I58" s="141"/>
      <c r="J58" s="141"/>
      <c r="K58" s="142"/>
      <c r="L58" s="142"/>
      <c r="M58" s="17"/>
      <c r="N58" s="13"/>
      <c r="O58" s="142"/>
      <c r="P58" s="142"/>
      <c r="Q58" s="142"/>
      <c r="R58" s="142"/>
      <c r="S58" s="17"/>
      <c r="T58" s="138"/>
      <c r="U58" s="137"/>
    </row>
    <row r="59" spans="1:21" ht="12.75" customHeight="1">
      <c r="A59" s="219" t="s">
        <v>809</v>
      </c>
      <c r="B59" s="52" t="s">
        <v>750</v>
      </c>
      <c r="C59" s="128">
        <v>102</v>
      </c>
      <c r="D59" s="132" t="s">
        <v>810</v>
      </c>
      <c r="E59" s="152"/>
      <c r="F59" s="26"/>
      <c r="G59" s="26"/>
      <c r="H59" s="26"/>
      <c r="I59" s="26"/>
      <c r="J59" s="35"/>
      <c r="K59" s="36">
        <f t="shared" ref="K59:K71" si="15">(E59*E$1)+(F59*F$1)+(I59*I$1)+(J59*J$1)+(G59*G$1)+(H59*H$1)</f>
        <v>0</v>
      </c>
      <c r="L59" s="96"/>
      <c r="M59" s="36">
        <f>K59-L59</f>
        <v>0</v>
      </c>
      <c r="N59" s="13"/>
      <c r="O59" s="56">
        <f>$K59*O$1</f>
        <v>0</v>
      </c>
      <c r="P59" s="57">
        <f>$K59*P$1</f>
        <v>0</v>
      </c>
      <c r="Q59" s="57">
        <f>$K59*Q$1</f>
        <v>0</v>
      </c>
      <c r="R59" s="58">
        <f>$K59*R$1</f>
        <v>0</v>
      </c>
      <c r="S59" s="17"/>
      <c r="T59" s="52" t="str">
        <f t="shared" ref="T59:T71" si="16">B59</f>
        <v>Sigil Etched Leather Jerkin</v>
      </c>
      <c r="U59" s="219" t="s">
        <v>809</v>
      </c>
    </row>
    <row r="60" spans="1:21">
      <c r="A60" s="220"/>
      <c r="B60" s="53" t="s">
        <v>751</v>
      </c>
      <c r="C60" s="129">
        <v>102</v>
      </c>
      <c r="D60" s="133" t="s">
        <v>811</v>
      </c>
      <c r="E60" s="153"/>
      <c r="F60" s="5"/>
      <c r="G60" s="5"/>
      <c r="H60" s="5"/>
      <c r="I60" s="5"/>
      <c r="J60" s="14"/>
      <c r="K60" s="37">
        <f t="shared" si="15"/>
        <v>0</v>
      </c>
      <c r="L60" s="97"/>
      <c r="M60" s="65">
        <f>K60-L60</f>
        <v>0</v>
      </c>
      <c r="N60" s="13"/>
      <c r="O60" s="43">
        <f t="shared" ref="O60:R75" si="17">$K60*O$1</f>
        <v>0</v>
      </c>
      <c r="P60" s="7">
        <f t="shared" si="17"/>
        <v>0</v>
      </c>
      <c r="Q60" s="7">
        <f t="shared" si="17"/>
        <v>0</v>
      </c>
      <c r="R60" s="21">
        <f t="shared" si="17"/>
        <v>0</v>
      </c>
      <c r="S60" s="17"/>
      <c r="T60" s="53" t="str">
        <f t="shared" si="16"/>
        <v>Sigil Etched Leather Leggings</v>
      </c>
      <c r="U60" s="220"/>
    </row>
    <row r="61" spans="1:21">
      <c r="A61" s="220"/>
      <c r="B61" s="54" t="s">
        <v>752</v>
      </c>
      <c r="C61" s="130">
        <v>102</v>
      </c>
      <c r="D61" s="134" t="s">
        <v>812</v>
      </c>
      <c r="E61" s="154"/>
      <c r="F61" s="11"/>
      <c r="G61" s="11"/>
      <c r="H61" s="11"/>
      <c r="I61" s="11"/>
      <c r="J61" s="157"/>
      <c r="K61" s="38">
        <f t="shared" si="15"/>
        <v>0</v>
      </c>
      <c r="L61" s="119"/>
      <c r="M61" s="38">
        <f t="shared" ref="M61:M71" si="18">K61-L61</f>
        <v>0</v>
      </c>
      <c r="N61" s="13"/>
      <c r="O61" s="42">
        <f t="shared" si="17"/>
        <v>0</v>
      </c>
      <c r="P61" s="12">
        <f t="shared" si="17"/>
        <v>0</v>
      </c>
      <c r="Q61" s="12">
        <f t="shared" si="17"/>
        <v>0</v>
      </c>
      <c r="R61" s="20">
        <f t="shared" si="17"/>
        <v>0</v>
      </c>
      <c r="S61" s="17"/>
      <c r="T61" s="54" t="str">
        <f t="shared" si="16"/>
        <v>Sigil Etched Leather Sleeves</v>
      </c>
      <c r="U61" s="220"/>
    </row>
    <row r="62" spans="1:21">
      <c r="A62" s="220"/>
      <c r="B62" s="53" t="s">
        <v>753</v>
      </c>
      <c r="C62" s="129">
        <v>102</v>
      </c>
      <c r="D62" s="133" t="s">
        <v>813</v>
      </c>
      <c r="E62" s="153"/>
      <c r="F62" s="5"/>
      <c r="G62" s="5"/>
      <c r="H62" s="5"/>
      <c r="I62" s="5"/>
      <c r="J62" s="14"/>
      <c r="K62" s="37">
        <f t="shared" si="15"/>
        <v>0</v>
      </c>
      <c r="L62" s="97"/>
      <c r="M62" s="65">
        <f t="shared" si="18"/>
        <v>0</v>
      </c>
      <c r="N62" s="13"/>
      <c r="O62" s="43">
        <f t="shared" si="17"/>
        <v>0</v>
      </c>
      <c r="P62" s="7">
        <f t="shared" si="17"/>
        <v>0</v>
      </c>
      <c r="Q62" s="7">
        <f t="shared" si="17"/>
        <v>0</v>
      </c>
      <c r="R62" s="21">
        <f t="shared" si="17"/>
        <v>0</v>
      </c>
      <c r="S62" s="17"/>
      <c r="T62" s="53" t="str">
        <f t="shared" si="16"/>
        <v>Sigil Etched Leather Gloves</v>
      </c>
      <c r="U62" s="220"/>
    </row>
    <row r="63" spans="1:21">
      <c r="A63" s="220"/>
      <c r="B63" s="54" t="s">
        <v>754</v>
      </c>
      <c r="C63" s="130">
        <v>102</v>
      </c>
      <c r="D63" s="134" t="s">
        <v>814</v>
      </c>
      <c r="E63" s="154"/>
      <c r="F63" s="11"/>
      <c r="G63" s="11"/>
      <c r="H63" s="11"/>
      <c r="I63" s="11"/>
      <c r="J63" s="157"/>
      <c r="K63" s="38">
        <f t="shared" si="15"/>
        <v>0</v>
      </c>
      <c r="L63" s="119"/>
      <c r="M63" s="38">
        <f t="shared" si="18"/>
        <v>0</v>
      </c>
      <c r="N63" s="13"/>
      <c r="O63" s="42">
        <f t="shared" si="17"/>
        <v>0</v>
      </c>
      <c r="P63" s="12">
        <f t="shared" si="17"/>
        <v>0</v>
      </c>
      <c r="Q63" s="12">
        <f t="shared" si="17"/>
        <v>0</v>
      </c>
      <c r="R63" s="20">
        <f t="shared" si="17"/>
        <v>0</v>
      </c>
      <c r="S63" s="17"/>
      <c r="T63" s="54" t="str">
        <f t="shared" si="16"/>
        <v>Sigil Etched Leather Boots</v>
      </c>
      <c r="U63" s="220"/>
    </row>
    <row r="64" spans="1:21">
      <c r="A64" s="220"/>
      <c r="B64" s="53" t="s">
        <v>755</v>
      </c>
      <c r="C64" s="129">
        <v>102</v>
      </c>
      <c r="D64" s="133" t="s">
        <v>815</v>
      </c>
      <c r="E64" s="153"/>
      <c r="F64" s="5"/>
      <c r="G64" s="5"/>
      <c r="H64" s="5"/>
      <c r="I64" s="5"/>
      <c r="J64" s="14"/>
      <c r="K64" s="37">
        <f t="shared" si="15"/>
        <v>0</v>
      </c>
      <c r="L64" s="97"/>
      <c r="M64" s="65">
        <f t="shared" si="18"/>
        <v>0</v>
      </c>
      <c r="N64" s="13"/>
      <c r="O64" s="43">
        <f t="shared" si="17"/>
        <v>0</v>
      </c>
      <c r="P64" s="7">
        <f t="shared" si="17"/>
        <v>0</v>
      </c>
      <c r="Q64" s="7">
        <f t="shared" si="17"/>
        <v>0</v>
      </c>
      <c r="R64" s="21">
        <f t="shared" si="17"/>
        <v>0</v>
      </c>
      <c r="S64" s="17"/>
      <c r="T64" s="53" t="str">
        <f t="shared" si="16"/>
        <v>Sigil Etched Leather Crown</v>
      </c>
      <c r="U64" s="220"/>
    </row>
    <row r="65" spans="1:21">
      <c r="A65" s="220"/>
      <c r="B65" s="54" t="s">
        <v>756</v>
      </c>
      <c r="C65" s="130">
        <v>102</v>
      </c>
      <c r="D65" s="134" t="s">
        <v>810</v>
      </c>
      <c r="E65" s="154"/>
      <c r="F65" s="11"/>
      <c r="G65" s="11"/>
      <c r="H65" s="11"/>
      <c r="I65" s="11"/>
      <c r="J65" s="157"/>
      <c r="K65" s="38">
        <f t="shared" si="15"/>
        <v>0</v>
      </c>
      <c r="L65" s="119"/>
      <c r="M65" s="38">
        <f t="shared" si="18"/>
        <v>0</v>
      </c>
      <c r="N65" s="13"/>
      <c r="O65" s="42">
        <f t="shared" si="17"/>
        <v>0</v>
      </c>
      <c r="P65" s="12">
        <f t="shared" si="17"/>
        <v>0</v>
      </c>
      <c r="Q65" s="12">
        <f t="shared" si="17"/>
        <v>0</v>
      </c>
      <c r="R65" s="20">
        <f t="shared" si="17"/>
        <v>0</v>
      </c>
      <c r="S65" s="17"/>
      <c r="T65" s="54" t="str">
        <f t="shared" si="16"/>
        <v>Sigil Etched Leather Robes</v>
      </c>
      <c r="U65" s="220"/>
    </row>
    <row r="66" spans="1:21">
      <c r="A66" s="220"/>
      <c r="B66" s="53" t="s">
        <v>757</v>
      </c>
      <c r="C66" s="129">
        <v>102</v>
      </c>
      <c r="D66" s="133" t="s">
        <v>810</v>
      </c>
      <c r="E66" s="153"/>
      <c r="F66" s="5"/>
      <c r="G66" s="5"/>
      <c r="H66" s="5"/>
      <c r="I66" s="5"/>
      <c r="J66" s="14"/>
      <c r="K66" s="37">
        <f t="shared" si="15"/>
        <v>0</v>
      </c>
      <c r="L66" s="97"/>
      <c r="M66" s="65">
        <f t="shared" si="18"/>
        <v>0</v>
      </c>
      <c r="N66" s="13"/>
      <c r="O66" s="43">
        <f t="shared" si="17"/>
        <v>0</v>
      </c>
      <c r="P66" s="7">
        <f t="shared" si="17"/>
        <v>0</v>
      </c>
      <c r="Q66" s="7">
        <f t="shared" si="17"/>
        <v>0</v>
      </c>
      <c r="R66" s="21">
        <f t="shared" si="17"/>
        <v>0</v>
      </c>
      <c r="S66" s="17"/>
      <c r="T66" s="53" t="str">
        <f t="shared" si="16"/>
        <v>Sigil Bound Leather Robes</v>
      </c>
      <c r="U66" s="220"/>
    </row>
    <row r="67" spans="1:21">
      <c r="A67" s="220"/>
      <c r="B67" s="54" t="s">
        <v>758</v>
      </c>
      <c r="C67" s="130">
        <v>102</v>
      </c>
      <c r="D67" s="134" t="s">
        <v>816</v>
      </c>
      <c r="E67" s="154"/>
      <c r="F67" s="11"/>
      <c r="G67" s="11"/>
      <c r="H67" s="11"/>
      <c r="I67" s="11"/>
      <c r="J67" s="157"/>
      <c r="K67" s="38">
        <f t="shared" si="15"/>
        <v>0</v>
      </c>
      <c r="L67" s="119"/>
      <c r="M67" s="38">
        <f t="shared" si="18"/>
        <v>0</v>
      </c>
      <c r="N67" s="13"/>
      <c r="O67" s="42">
        <f t="shared" si="17"/>
        <v>0</v>
      </c>
      <c r="P67" s="12">
        <f t="shared" si="17"/>
        <v>0</v>
      </c>
      <c r="Q67" s="12">
        <f t="shared" si="17"/>
        <v>0</v>
      </c>
      <c r="R67" s="20">
        <f t="shared" si="17"/>
        <v>0</v>
      </c>
      <c r="S67" s="17"/>
      <c r="T67" s="54" t="str">
        <f t="shared" si="16"/>
        <v>Sigil Bound Leather Leggings</v>
      </c>
      <c r="U67" s="220"/>
    </row>
    <row r="68" spans="1:21">
      <c r="A68" s="220"/>
      <c r="B68" s="53" t="s">
        <v>759</v>
      </c>
      <c r="C68" s="129">
        <v>102</v>
      </c>
      <c r="D68" s="133" t="s">
        <v>274</v>
      </c>
      <c r="E68" s="153"/>
      <c r="F68" s="5"/>
      <c r="G68" s="5"/>
      <c r="H68" s="5"/>
      <c r="I68" s="5"/>
      <c r="J68" s="14"/>
      <c r="K68" s="37">
        <f t="shared" si="15"/>
        <v>0</v>
      </c>
      <c r="L68" s="97"/>
      <c r="M68" s="65">
        <f t="shared" si="18"/>
        <v>0</v>
      </c>
      <c r="N68" s="13"/>
      <c r="O68" s="43">
        <f t="shared" si="17"/>
        <v>0</v>
      </c>
      <c r="P68" s="7">
        <f t="shared" si="17"/>
        <v>0</v>
      </c>
      <c r="Q68" s="7">
        <f t="shared" si="17"/>
        <v>0</v>
      </c>
      <c r="R68" s="21">
        <f t="shared" si="17"/>
        <v>0</v>
      </c>
      <c r="S68" s="17"/>
      <c r="T68" s="53" t="str">
        <f t="shared" si="16"/>
        <v>Sigil Bound Leather Sleeves</v>
      </c>
      <c r="U68" s="220"/>
    </row>
    <row r="69" spans="1:21">
      <c r="A69" s="220"/>
      <c r="B69" s="54" t="s">
        <v>760</v>
      </c>
      <c r="C69" s="130">
        <v>102</v>
      </c>
      <c r="D69" s="134" t="s">
        <v>817</v>
      </c>
      <c r="E69" s="154"/>
      <c r="F69" s="11"/>
      <c r="G69" s="11"/>
      <c r="H69" s="11"/>
      <c r="I69" s="11"/>
      <c r="J69" s="157"/>
      <c r="K69" s="38">
        <f t="shared" si="15"/>
        <v>0</v>
      </c>
      <c r="L69" s="119"/>
      <c r="M69" s="38">
        <f t="shared" si="18"/>
        <v>0</v>
      </c>
      <c r="N69" s="13"/>
      <c r="O69" s="42">
        <f t="shared" si="17"/>
        <v>0</v>
      </c>
      <c r="P69" s="12">
        <f t="shared" si="17"/>
        <v>0</v>
      </c>
      <c r="Q69" s="12">
        <f t="shared" si="17"/>
        <v>0</v>
      </c>
      <c r="R69" s="20">
        <f t="shared" si="17"/>
        <v>0</v>
      </c>
      <c r="S69" s="17"/>
      <c r="T69" s="54" t="str">
        <f t="shared" si="16"/>
        <v>Sigil Bound Leather Boots</v>
      </c>
      <c r="U69" s="220"/>
    </row>
    <row r="70" spans="1:21">
      <c r="A70" s="220"/>
      <c r="B70" s="53" t="s">
        <v>761</v>
      </c>
      <c r="C70" s="129">
        <v>102</v>
      </c>
      <c r="D70" s="133" t="s">
        <v>818</v>
      </c>
      <c r="E70" s="153"/>
      <c r="F70" s="5"/>
      <c r="G70" s="5"/>
      <c r="H70" s="5"/>
      <c r="I70" s="5"/>
      <c r="J70" s="14"/>
      <c r="K70" s="37">
        <f t="shared" si="15"/>
        <v>0</v>
      </c>
      <c r="L70" s="97"/>
      <c r="M70" s="65">
        <f t="shared" si="18"/>
        <v>0</v>
      </c>
      <c r="N70" s="13"/>
      <c r="O70" s="43">
        <f t="shared" si="17"/>
        <v>0</v>
      </c>
      <c r="P70" s="7">
        <f t="shared" si="17"/>
        <v>0</v>
      </c>
      <c r="Q70" s="7">
        <f t="shared" si="17"/>
        <v>0</v>
      </c>
      <c r="R70" s="21">
        <f t="shared" si="17"/>
        <v>0</v>
      </c>
      <c r="S70" s="17"/>
      <c r="T70" s="53" t="str">
        <f t="shared" si="16"/>
        <v>Sigil Bound Leather Crown</v>
      </c>
      <c r="U70" s="220"/>
    </row>
    <row r="71" spans="1:21" ht="13.5" thickBot="1">
      <c r="A71" s="221"/>
      <c r="B71" s="161" t="s">
        <v>762</v>
      </c>
      <c r="C71" s="163">
        <v>102</v>
      </c>
      <c r="D71" s="168" t="s">
        <v>819</v>
      </c>
      <c r="E71" s="169"/>
      <c r="F71" s="170"/>
      <c r="G71" s="170"/>
      <c r="H71" s="170"/>
      <c r="I71" s="170"/>
      <c r="J71" s="171"/>
      <c r="K71" s="172">
        <f t="shared" si="15"/>
        <v>0</v>
      </c>
      <c r="L71" s="173"/>
      <c r="M71" s="172">
        <f t="shared" si="18"/>
        <v>0</v>
      </c>
      <c r="N71" s="13"/>
      <c r="O71" s="182">
        <f t="shared" si="17"/>
        <v>0</v>
      </c>
      <c r="P71" s="183">
        <f t="shared" si="17"/>
        <v>0</v>
      </c>
      <c r="Q71" s="183">
        <f t="shared" si="17"/>
        <v>0</v>
      </c>
      <c r="R71" s="184">
        <f t="shared" si="17"/>
        <v>0</v>
      </c>
      <c r="S71" s="17"/>
      <c r="T71" s="161" t="str">
        <f t="shared" si="16"/>
        <v>Sigil Wrapped Leather Boots</v>
      </c>
      <c r="U71" s="221"/>
    </row>
    <row r="72" spans="1:21" ht="12.75" customHeight="1">
      <c r="A72" s="219" t="s">
        <v>820</v>
      </c>
      <c r="B72" s="162" t="s">
        <v>733</v>
      </c>
      <c r="C72" s="164">
        <v>51</v>
      </c>
      <c r="D72" s="174" t="s">
        <v>821</v>
      </c>
      <c r="E72" s="40"/>
      <c r="F72" s="19"/>
      <c r="G72" s="19"/>
      <c r="H72" s="19"/>
      <c r="I72" s="19"/>
      <c r="J72" s="41"/>
      <c r="K72" s="178">
        <f t="shared" ref="K72:K84" si="19">(E72*E$1)+(F72*F$1)+(I72*I$1)+(J72*J$1)+(G72*G$1)+(H72*H$1)</f>
        <v>0</v>
      </c>
      <c r="L72" s="181"/>
      <c r="M72" s="179">
        <f>K72-L72</f>
        <v>0</v>
      </c>
      <c r="N72" s="13"/>
      <c r="O72" s="79">
        <f>$K72*O$1</f>
        <v>0</v>
      </c>
      <c r="P72" s="80">
        <f>$K72*P$1</f>
        <v>0</v>
      </c>
      <c r="Q72" s="80">
        <f>$K72*Q$1</f>
        <v>0</v>
      </c>
      <c r="R72" s="81">
        <f>$K72*R$1</f>
        <v>0</v>
      </c>
      <c r="S72" s="17"/>
      <c r="T72" s="72" t="str">
        <f t="shared" ref="T72:T84" si="20">B72</f>
        <v>Sigil Stitched Cloth Robes</v>
      </c>
      <c r="U72" s="223" t="s">
        <v>820</v>
      </c>
    </row>
    <row r="73" spans="1:21">
      <c r="A73" s="220"/>
      <c r="B73" s="29" t="s">
        <v>734</v>
      </c>
      <c r="C73" s="165">
        <v>51</v>
      </c>
      <c r="D73" s="175" t="s">
        <v>821</v>
      </c>
      <c r="E73" s="105"/>
      <c r="F73" s="11"/>
      <c r="G73" s="11"/>
      <c r="H73" s="11"/>
      <c r="I73" s="11"/>
      <c r="J73" s="89"/>
      <c r="K73" s="119">
        <f t="shared" si="19"/>
        <v>0</v>
      </c>
      <c r="L73" s="38"/>
      <c r="M73" s="61">
        <f>K73-L73</f>
        <v>0</v>
      </c>
      <c r="N73" s="13"/>
      <c r="O73" s="42">
        <f t="shared" si="17"/>
        <v>0</v>
      </c>
      <c r="P73" s="12">
        <f t="shared" si="17"/>
        <v>0</v>
      </c>
      <c r="Q73" s="12">
        <f t="shared" si="17"/>
        <v>0</v>
      </c>
      <c r="R73" s="20">
        <f t="shared" si="17"/>
        <v>0</v>
      </c>
      <c r="S73" s="17"/>
      <c r="T73" s="54" t="str">
        <f t="shared" si="20"/>
        <v>Sigil Stitched Cloth Vest</v>
      </c>
      <c r="U73" s="224"/>
    </row>
    <row r="74" spans="1:21">
      <c r="A74" s="220"/>
      <c r="B74" s="28" t="s">
        <v>735</v>
      </c>
      <c r="C74" s="166">
        <v>51</v>
      </c>
      <c r="D74" s="176" t="s">
        <v>816</v>
      </c>
      <c r="E74" s="104"/>
      <c r="F74" s="5"/>
      <c r="G74" s="5"/>
      <c r="H74" s="5"/>
      <c r="I74" s="5"/>
      <c r="J74" s="93"/>
      <c r="K74" s="97">
        <f t="shared" si="19"/>
        <v>0</v>
      </c>
      <c r="L74" s="37"/>
      <c r="M74" s="66">
        <f t="shared" ref="M74:M84" si="21">K74-L74</f>
        <v>0</v>
      </c>
      <c r="N74" s="13"/>
      <c r="O74" s="43">
        <f t="shared" si="17"/>
        <v>0</v>
      </c>
      <c r="P74" s="7">
        <f t="shared" si="17"/>
        <v>0</v>
      </c>
      <c r="Q74" s="7">
        <f t="shared" si="17"/>
        <v>0</v>
      </c>
      <c r="R74" s="21">
        <f t="shared" si="17"/>
        <v>0</v>
      </c>
      <c r="S74" s="17"/>
      <c r="T74" s="53" t="str">
        <f t="shared" si="20"/>
        <v>Sigil Stitched Cloth Pants</v>
      </c>
      <c r="U74" s="224"/>
    </row>
    <row r="75" spans="1:21">
      <c r="A75" s="220"/>
      <c r="B75" s="29" t="s">
        <v>736</v>
      </c>
      <c r="C75" s="165">
        <v>51</v>
      </c>
      <c r="D75" s="175" t="s">
        <v>812</v>
      </c>
      <c r="E75" s="105"/>
      <c r="F75" s="11"/>
      <c r="G75" s="11"/>
      <c r="H75" s="11"/>
      <c r="I75" s="11"/>
      <c r="J75" s="89"/>
      <c r="K75" s="119">
        <f t="shared" si="19"/>
        <v>0</v>
      </c>
      <c r="L75" s="38"/>
      <c r="M75" s="61">
        <f t="shared" si="21"/>
        <v>0</v>
      </c>
      <c r="N75" s="13"/>
      <c r="O75" s="42">
        <f t="shared" si="17"/>
        <v>0</v>
      </c>
      <c r="P75" s="12">
        <f t="shared" si="17"/>
        <v>0</v>
      </c>
      <c r="Q75" s="12">
        <f t="shared" si="17"/>
        <v>0</v>
      </c>
      <c r="R75" s="20">
        <f t="shared" si="17"/>
        <v>0</v>
      </c>
      <c r="S75" s="17"/>
      <c r="T75" s="54" t="str">
        <f t="shared" si="20"/>
        <v>Sigil Stitched Cloth Arms</v>
      </c>
      <c r="U75" s="224"/>
    </row>
    <row r="76" spans="1:21">
      <c r="A76" s="220"/>
      <c r="B76" s="28" t="s">
        <v>737</v>
      </c>
      <c r="C76" s="166">
        <v>51</v>
      </c>
      <c r="D76" s="176" t="s">
        <v>817</v>
      </c>
      <c r="E76" s="104"/>
      <c r="F76" s="5"/>
      <c r="G76" s="5"/>
      <c r="H76" s="5"/>
      <c r="I76" s="5"/>
      <c r="J76" s="93"/>
      <c r="K76" s="97">
        <f t="shared" si="19"/>
        <v>0</v>
      </c>
      <c r="L76" s="37"/>
      <c r="M76" s="66">
        <f t="shared" si="21"/>
        <v>0</v>
      </c>
      <c r="N76" s="13"/>
      <c r="O76" s="43">
        <f t="shared" ref="O76:R88" si="22">$K76*O$1</f>
        <v>0</v>
      </c>
      <c r="P76" s="7">
        <f t="shared" si="22"/>
        <v>0</v>
      </c>
      <c r="Q76" s="7">
        <f t="shared" si="22"/>
        <v>0</v>
      </c>
      <c r="R76" s="21">
        <f t="shared" si="22"/>
        <v>0</v>
      </c>
      <c r="S76" s="17"/>
      <c r="T76" s="53" t="str">
        <f t="shared" si="20"/>
        <v>Sigil Stitched Cloth Gloves</v>
      </c>
      <c r="U76" s="224"/>
    </row>
    <row r="77" spans="1:21">
      <c r="A77" s="220"/>
      <c r="B77" s="29" t="s">
        <v>738</v>
      </c>
      <c r="C77" s="165">
        <v>51</v>
      </c>
      <c r="D77" s="175" t="s">
        <v>813</v>
      </c>
      <c r="E77" s="105"/>
      <c r="F77" s="11"/>
      <c r="G77" s="11"/>
      <c r="H77" s="11"/>
      <c r="I77" s="11"/>
      <c r="J77" s="89"/>
      <c r="K77" s="119">
        <f t="shared" si="19"/>
        <v>0</v>
      </c>
      <c r="L77" s="38"/>
      <c r="M77" s="61">
        <f t="shared" si="21"/>
        <v>0</v>
      </c>
      <c r="N77" s="13"/>
      <c r="O77" s="42">
        <f t="shared" si="22"/>
        <v>0</v>
      </c>
      <c r="P77" s="12">
        <f t="shared" si="22"/>
        <v>0</v>
      </c>
      <c r="Q77" s="12">
        <f t="shared" si="22"/>
        <v>0</v>
      </c>
      <c r="R77" s="20">
        <f t="shared" si="22"/>
        <v>0</v>
      </c>
      <c r="S77" s="17"/>
      <c r="T77" s="54" t="str">
        <f t="shared" si="20"/>
        <v>Sigil Stitched Cloth Boots</v>
      </c>
      <c r="U77" s="224"/>
    </row>
    <row r="78" spans="1:21">
      <c r="A78" s="220"/>
      <c r="B78" s="28" t="s">
        <v>739</v>
      </c>
      <c r="C78" s="166">
        <v>51</v>
      </c>
      <c r="D78" s="176" t="s">
        <v>818</v>
      </c>
      <c r="E78" s="104"/>
      <c r="F78" s="5"/>
      <c r="G78" s="5"/>
      <c r="H78" s="5"/>
      <c r="I78" s="5"/>
      <c r="J78" s="93"/>
      <c r="K78" s="97">
        <f t="shared" si="19"/>
        <v>0</v>
      </c>
      <c r="L78" s="37"/>
      <c r="M78" s="66">
        <f t="shared" si="21"/>
        <v>0</v>
      </c>
      <c r="N78" s="13"/>
      <c r="O78" s="43">
        <f t="shared" si="22"/>
        <v>0</v>
      </c>
      <c r="P78" s="7">
        <f t="shared" si="22"/>
        <v>0</v>
      </c>
      <c r="Q78" s="7">
        <f t="shared" si="22"/>
        <v>0</v>
      </c>
      <c r="R78" s="21">
        <f t="shared" si="22"/>
        <v>0</v>
      </c>
      <c r="S78" s="17"/>
      <c r="T78" s="53" t="str">
        <f t="shared" si="20"/>
        <v>Sigil Stitched Cloth Crown</v>
      </c>
      <c r="U78" s="224"/>
    </row>
    <row r="79" spans="1:21">
      <c r="A79" s="220"/>
      <c r="B79" s="29" t="s">
        <v>740</v>
      </c>
      <c r="C79" s="165">
        <v>51</v>
      </c>
      <c r="D79" s="175" t="s">
        <v>818</v>
      </c>
      <c r="E79" s="105"/>
      <c r="F79" s="11"/>
      <c r="G79" s="11"/>
      <c r="H79" s="11"/>
      <c r="I79" s="11"/>
      <c r="J79" s="89"/>
      <c r="K79" s="119">
        <f t="shared" si="19"/>
        <v>0</v>
      </c>
      <c r="L79" s="38"/>
      <c r="M79" s="61">
        <f t="shared" si="21"/>
        <v>0</v>
      </c>
      <c r="N79" s="13"/>
      <c r="O79" s="42">
        <f t="shared" si="22"/>
        <v>0</v>
      </c>
      <c r="P79" s="12">
        <f t="shared" si="22"/>
        <v>0</v>
      </c>
      <c r="Q79" s="12">
        <f t="shared" si="22"/>
        <v>0</v>
      </c>
      <c r="R79" s="20">
        <f t="shared" si="22"/>
        <v>0</v>
      </c>
      <c r="S79" s="17"/>
      <c r="T79" s="54" t="str">
        <f t="shared" si="20"/>
        <v>Sigil Stitched Cloth Steeple Hat</v>
      </c>
      <c r="U79" s="224"/>
    </row>
    <row r="80" spans="1:21">
      <c r="A80" s="220"/>
      <c r="B80" s="28" t="s">
        <v>741</v>
      </c>
      <c r="C80" s="166">
        <v>51</v>
      </c>
      <c r="D80" s="176" t="s">
        <v>810</v>
      </c>
      <c r="E80" s="104"/>
      <c r="F80" s="5"/>
      <c r="G80" s="5"/>
      <c r="H80" s="5"/>
      <c r="I80" s="5"/>
      <c r="J80" s="93"/>
      <c r="K80" s="97">
        <f t="shared" si="19"/>
        <v>0</v>
      </c>
      <c r="L80" s="37"/>
      <c r="M80" s="66">
        <f t="shared" si="21"/>
        <v>0</v>
      </c>
      <c r="N80" s="13"/>
      <c r="O80" s="43">
        <f t="shared" si="22"/>
        <v>0</v>
      </c>
      <c r="P80" s="7">
        <f t="shared" si="22"/>
        <v>0</v>
      </c>
      <c r="Q80" s="7">
        <f t="shared" si="22"/>
        <v>0</v>
      </c>
      <c r="R80" s="21">
        <f t="shared" si="22"/>
        <v>0</v>
      </c>
      <c r="S80" s="17"/>
      <c r="T80" s="53" t="str">
        <f t="shared" si="20"/>
        <v>Sigil Sewn Cloth Robes</v>
      </c>
      <c r="U80" s="224"/>
    </row>
    <row r="81" spans="1:21">
      <c r="A81" s="220"/>
      <c r="B81" s="29" t="s">
        <v>742</v>
      </c>
      <c r="C81" s="165">
        <v>51</v>
      </c>
      <c r="D81" s="175" t="s">
        <v>810</v>
      </c>
      <c r="E81" s="105"/>
      <c r="F81" s="11"/>
      <c r="G81" s="11"/>
      <c r="H81" s="11"/>
      <c r="I81" s="11"/>
      <c r="J81" s="89"/>
      <c r="K81" s="119">
        <f t="shared" si="19"/>
        <v>0</v>
      </c>
      <c r="L81" s="38"/>
      <c r="M81" s="61">
        <f t="shared" si="21"/>
        <v>0</v>
      </c>
      <c r="N81" s="13"/>
      <c r="O81" s="42">
        <f t="shared" si="22"/>
        <v>0</v>
      </c>
      <c r="P81" s="12">
        <f t="shared" si="22"/>
        <v>0</v>
      </c>
      <c r="Q81" s="12">
        <f t="shared" si="22"/>
        <v>0</v>
      </c>
      <c r="R81" s="20">
        <f t="shared" si="22"/>
        <v>0</v>
      </c>
      <c r="S81" s="17"/>
      <c r="T81" s="54" t="str">
        <f t="shared" si="20"/>
        <v>Sigil Sewn Cloth Vest</v>
      </c>
      <c r="U81" s="224"/>
    </row>
    <row r="82" spans="1:21">
      <c r="A82" s="220"/>
      <c r="B82" s="28" t="s">
        <v>743</v>
      </c>
      <c r="C82" s="166">
        <v>51</v>
      </c>
      <c r="D82" s="176" t="s">
        <v>811</v>
      </c>
      <c r="E82" s="104"/>
      <c r="F82" s="5"/>
      <c r="G82" s="5"/>
      <c r="H82" s="5"/>
      <c r="I82" s="5"/>
      <c r="J82" s="93"/>
      <c r="K82" s="97">
        <f t="shared" si="19"/>
        <v>0</v>
      </c>
      <c r="L82" s="37"/>
      <c r="M82" s="66">
        <f t="shared" si="21"/>
        <v>0</v>
      </c>
      <c r="N82" s="13"/>
      <c r="O82" s="43">
        <f t="shared" si="22"/>
        <v>0</v>
      </c>
      <c r="P82" s="7">
        <f t="shared" si="22"/>
        <v>0</v>
      </c>
      <c r="Q82" s="7">
        <f t="shared" si="22"/>
        <v>0</v>
      </c>
      <c r="R82" s="21">
        <f t="shared" si="22"/>
        <v>0</v>
      </c>
      <c r="S82" s="17"/>
      <c r="T82" s="53" t="str">
        <f t="shared" si="20"/>
        <v>Sigil Sewn Cloth Pants</v>
      </c>
      <c r="U82" s="224"/>
    </row>
    <row r="83" spans="1:21">
      <c r="A83" s="220"/>
      <c r="B83" s="29" t="s">
        <v>744</v>
      </c>
      <c r="C83" s="165">
        <v>51</v>
      </c>
      <c r="D83" s="175" t="s">
        <v>815</v>
      </c>
      <c r="E83" s="105"/>
      <c r="F83" s="11"/>
      <c r="G83" s="11"/>
      <c r="H83" s="11"/>
      <c r="I83" s="11"/>
      <c r="J83" s="89"/>
      <c r="K83" s="119">
        <f t="shared" si="19"/>
        <v>0</v>
      </c>
      <c r="L83" s="38"/>
      <c r="M83" s="61">
        <f t="shared" si="21"/>
        <v>0</v>
      </c>
      <c r="N83" s="13"/>
      <c r="O83" s="42">
        <f t="shared" si="22"/>
        <v>0</v>
      </c>
      <c r="P83" s="12">
        <f t="shared" si="22"/>
        <v>0</v>
      </c>
      <c r="Q83" s="12">
        <f t="shared" si="22"/>
        <v>0</v>
      </c>
      <c r="R83" s="20">
        <f t="shared" si="22"/>
        <v>0</v>
      </c>
      <c r="S83" s="17"/>
      <c r="T83" s="54" t="str">
        <f t="shared" si="20"/>
        <v>Sigil Sewn Cloth Arms</v>
      </c>
      <c r="U83" s="224"/>
    </row>
    <row r="84" spans="1:21">
      <c r="A84" s="220"/>
      <c r="B84" s="28" t="s">
        <v>745</v>
      </c>
      <c r="C84" s="166">
        <v>51</v>
      </c>
      <c r="D84" s="176" t="s">
        <v>274</v>
      </c>
      <c r="E84" s="104"/>
      <c r="F84" s="5"/>
      <c r="G84" s="5"/>
      <c r="H84" s="5"/>
      <c r="I84" s="5"/>
      <c r="J84" s="93"/>
      <c r="K84" s="97">
        <f t="shared" si="19"/>
        <v>0</v>
      </c>
      <c r="L84" s="37"/>
      <c r="M84" s="66">
        <f t="shared" si="21"/>
        <v>0</v>
      </c>
      <c r="N84" s="13"/>
      <c r="O84" s="43">
        <f t="shared" si="22"/>
        <v>0</v>
      </c>
      <c r="P84" s="7">
        <f t="shared" si="22"/>
        <v>0</v>
      </c>
      <c r="Q84" s="7">
        <f t="shared" si="22"/>
        <v>0</v>
      </c>
      <c r="R84" s="21">
        <f t="shared" si="22"/>
        <v>0</v>
      </c>
      <c r="S84" s="17"/>
      <c r="T84" s="53" t="str">
        <f t="shared" si="20"/>
        <v>Sigil Sewn Cloth Crown</v>
      </c>
      <c r="U84" s="224"/>
    </row>
    <row r="85" spans="1:21">
      <c r="A85" s="220"/>
      <c r="B85" s="29" t="s">
        <v>746</v>
      </c>
      <c r="C85" s="165">
        <v>51</v>
      </c>
      <c r="D85" s="175" t="s">
        <v>274</v>
      </c>
      <c r="E85" s="105"/>
      <c r="F85" s="11"/>
      <c r="G85" s="11"/>
      <c r="H85" s="11"/>
      <c r="I85" s="11"/>
      <c r="J85" s="89"/>
      <c r="K85" s="119">
        <f t="shared" ref="K85:K109" si="23">(E85*E$1)+(F85*F$1)+(I85*I$1)+(J85*J$1)+(G85*G$1)+(H85*H$1)</f>
        <v>0</v>
      </c>
      <c r="L85" s="38"/>
      <c r="M85" s="61">
        <f t="shared" ref="M85:M90" si="24">K85-L85</f>
        <v>0</v>
      </c>
      <c r="N85" s="13"/>
      <c r="O85" s="42">
        <f t="shared" si="22"/>
        <v>0</v>
      </c>
      <c r="P85" s="12">
        <f t="shared" si="22"/>
        <v>0</v>
      </c>
      <c r="Q85" s="12">
        <f t="shared" si="22"/>
        <v>0</v>
      </c>
      <c r="R85" s="20">
        <f t="shared" si="22"/>
        <v>0</v>
      </c>
      <c r="S85" s="17"/>
      <c r="T85" s="54" t="str">
        <f t="shared" ref="T85:T109" si="25">B85</f>
        <v>Sigil Sewn Cloth Steeple Hat</v>
      </c>
      <c r="U85" s="224"/>
    </row>
    <row r="86" spans="1:21">
      <c r="A86" s="220"/>
      <c r="B86" s="28" t="s">
        <v>747</v>
      </c>
      <c r="C86" s="166">
        <v>51</v>
      </c>
      <c r="D86" s="176" t="s">
        <v>819</v>
      </c>
      <c r="E86" s="104"/>
      <c r="F86" s="5"/>
      <c r="G86" s="5"/>
      <c r="H86" s="5"/>
      <c r="I86" s="5"/>
      <c r="J86" s="93"/>
      <c r="K86" s="97">
        <f t="shared" si="23"/>
        <v>0</v>
      </c>
      <c r="L86" s="37"/>
      <c r="M86" s="66">
        <f t="shared" si="24"/>
        <v>0</v>
      </c>
      <c r="N86" s="13"/>
      <c r="O86" s="43">
        <f t="shared" si="22"/>
        <v>0</v>
      </c>
      <c r="P86" s="7">
        <f t="shared" si="22"/>
        <v>0</v>
      </c>
      <c r="Q86" s="7">
        <f t="shared" si="22"/>
        <v>0</v>
      </c>
      <c r="R86" s="21">
        <f t="shared" si="22"/>
        <v>0</v>
      </c>
      <c r="S86" s="17"/>
      <c r="T86" s="53" t="str">
        <f t="shared" si="25"/>
        <v>Sigil Worn Cloth Arms</v>
      </c>
      <c r="U86" s="224"/>
    </row>
    <row r="87" spans="1:21">
      <c r="A87" s="220"/>
      <c r="B87" s="29" t="s">
        <v>748</v>
      </c>
      <c r="C87" s="165">
        <v>51</v>
      </c>
      <c r="D87" s="175" t="s">
        <v>822</v>
      </c>
      <c r="E87" s="105"/>
      <c r="F87" s="11"/>
      <c r="G87" s="11"/>
      <c r="H87" s="11"/>
      <c r="I87" s="11"/>
      <c r="J87" s="89"/>
      <c r="K87" s="119">
        <f t="shared" si="23"/>
        <v>0</v>
      </c>
      <c r="L87" s="38"/>
      <c r="M87" s="61">
        <f t="shared" si="24"/>
        <v>0</v>
      </c>
      <c r="N87" s="13"/>
      <c r="O87" s="42">
        <f t="shared" si="22"/>
        <v>0</v>
      </c>
      <c r="P87" s="12">
        <f t="shared" si="22"/>
        <v>0</v>
      </c>
      <c r="Q87" s="12">
        <f t="shared" si="22"/>
        <v>0</v>
      </c>
      <c r="R87" s="20">
        <f t="shared" si="22"/>
        <v>0</v>
      </c>
      <c r="S87" s="17"/>
      <c r="T87" s="54" t="str">
        <f t="shared" si="25"/>
        <v>Sigil Scorched Cloth Crown</v>
      </c>
      <c r="U87" s="224"/>
    </row>
    <row r="88" spans="1:21" ht="13.5" thickBot="1">
      <c r="A88" s="221"/>
      <c r="B88" s="30" t="s">
        <v>749</v>
      </c>
      <c r="C88" s="167">
        <v>51</v>
      </c>
      <c r="D88" s="177" t="s">
        <v>822</v>
      </c>
      <c r="E88" s="106"/>
      <c r="F88" s="23"/>
      <c r="G88" s="23"/>
      <c r="H88" s="23"/>
      <c r="I88" s="23"/>
      <c r="J88" s="90"/>
      <c r="K88" s="120">
        <f t="shared" si="23"/>
        <v>0</v>
      </c>
      <c r="L88" s="39"/>
      <c r="M88" s="180">
        <f t="shared" si="24"/>
        <v>0</v>
      </c>
      <c r="N88" s="13"/>
      <c r="O88" s="44">
        <f t="shared" si="22"/>
        <v>0</v>
      </c>
      <c r="P88" s="45">
        <f t="shared" si="22"/>
        <v>0</v>
      </c>
      <c r="Q88" s="45">
        <f t="shared" si="22"/>
        <v>0</v>
      </c>
      <c r="R88" s="24">
        <f t="shared" si="22"/>
        <v>0</v>
      </c>
      <c r="S88" s="17"/>
      <c r="T88" s="55" t="str">
        <f t="shared" si="25"/>
        <v>Sigil Scorched Cloth Steeple Hat</v>
      </c>
      <c r="U88" s="225"/>
    </row>
    <row r="89" spans="1:21" ht="12.75" customHeight="1">
      <c r="A89" s="219" t="s">
        <v>823</v>
      </c>
      <c r="B89" s="27" t="s">
        <v>763</v>
      </c>
      <c r="C89" s="185">
        <v>102</v>
      </c>
      <c r="D89" s="186" t="s">
        <v>810</v>
      </c>
      <c r="E89" s="103"/>
      <c r="F89" s="26"/>
      <c r="G89" s="26"/>
      <c r="H89" s="26"/>
      <c r="I89" s="26"/>
      <c r="J89" s="92"/>
      <c r="K89" s="96">
        <f t="shared" si="23"/>
        <v>0</v>
      </c>
      <c r="L89" s="36"/>
      <c r="M89" s="59">
        <f t="shared" si="24"/>
        <v>0</v>
      </c>
      <c r="N89" s="13"/>
      <c r="O89" s="56">
        <f>$K89*O$1</f>
        <v>0</v>
      </c>
      <c r="P89" s="57">
        <f>$K89*P$1</f>
        <v>0</v>
      </c>
      <c r="Q89" s="57">
        <f>$K89*Q$1</f>
        <v>0</v>
      </c>
      <c r="R89" s="58">
        <f>$K89*R$1</f>
        <v>0</v>
      </c>
      <c r="S89" s="17"/>
      <c r="T89" s="52" t="str">
        <f t="shared" si="25"/>
        <v>Sigil Marked Lamellar Jerkin</v>
      </c>
      <c r="U89" s="219" t="s">
        <v>823</v>
      </c>
    </row>
    <row r="90" spans="1:21">
      <c r="A90" s="220"/>
      <c r="B90" s="28" t="s">
        <v>764</v>
      </c>
      <c r="C90" s="166">
        <v>102</v>
      </c>
      <c r="D90" s="176" t="s">
        <v>811</v>
      </c>
      <c r="E90" s="104"/>
      <c r="F90" s="5"/>
      <c r="G90" s="5"/>
      <c r="H90" s="5"/>
      <c r="I90" s="5"/>
      <c r="J90" s="93"/>
      <c r="K90" s="97">
        <f t="shared" si="23"/>
        <v>0</v>
      </c>
      <c r="L90" s="37"/>
      <c r="M90" s="66">
        <f t="shared" si="24"/>
        <v>0</v>
      </c>
      <c r="N90" s="13"/>
      <c r="O90" s="43">
        <f t="shared" ref="O90:R96" si="26">$K90*O$1</f>
        <v>0</v>
      </c>
      <c r="P90" s="7">
        <f t="shared" si="26"/>
        <v>0</v>
      </c>
      <c r="Q90" s="7">
        <f t="shared" si="26"/>
        <v>0</v>
      </c>
      <c r="R90" s="21">
        <f t="shared" si="26"/>
        <v>0</v>
      </c>
      <c r="S90" s="17"/>
      <c r="T90" s="53" t="str">
        <f t="shared" si="25"/>
        <v>Sigil Marked Lamellar Leggings</v>
      </c>
      <c r="U90" s="220"/>
    </row>
    <row r="91" spans="1:21">
      <c r="A91" s="220"/>
      <c r="B91" s="29" t="s">
        <v>765</v>
      </c>
      <c r="C91" s="165">
        <v>102</v>
      </c>
      <c r="D91" s="175" t="s">
        <v>812</v>
      </c>
      <c r="E91" s="105"/>
      <c r="F91" s="11"/>
      <c r="G91" s="11"/>
      <c r="H91" s="11"/>
      <c r="I91" s="11"/>
      <c r="J91" s="89"/>
      <c r="K91" s="119">
        <f t="shared" si="23"/>
        <v>0</v>
      </c>
      <c r="L91" s="38"/>
      <c r="M91" s="61">
        <f t="shared" ref="M91:M96" si="27">K91-L91</f>
        <v>0</v>
      </c>
      <c r="N91" s="13"/>
      <c r="O91" s="42">
        <f t="shared" si="26"/>
        <v>0</v>
      </c>
      <c r="P91" s="12">
        <f t="shared" si="26"/>
        <v>0</v>
      </c>
      <c r="Q91" s="12">
        <f t="shared" si="26"/>
        <v>0</v>
      </c>
      <c r="R91" s="20">
        <f t="shared" si="26"/>
        <v>0</v>
      </c>
      <c r="S91" s="17"/>
      <c r="T91" s="54" t="str">
        <f t="shared" si="25"/>
        <v>Sigil Marked Lamellar Sleeves</v>
      </c>
      <c r="U91" s="220"/>
    </row>
    <row r="92" spans="1:21">
      <c r="A92" s="220"/>
      <c r="B92" s="28" t="s">
        <v>766</v>
      </c>
      <c r="C92" s="166">
        <v>102</v>
      </c>
      <c r="D92" s="176" t="s">
        <v>817</v>
      </c>
      <c r="E92" s="104"/>
      <c r="F92" s="5"/>
      <c r="G92" s="5"/>
      <c r="H92" s="5"/>
      <c r="I92" s="5"/>
      <c r="J92" s="93"/>
      <c r="K92" s="97">
        <f t="shared" si="23"/>
        <v>0</v>
      </c>
      <c r="L92" s="37"/>
      <c r="M92" s="66">
        <f t="shared" si="27"/>
        <v>0</v>
      </c>
      <c r="N92" s="13"/>
      <c r="O92" s="43">
        <f t="shared" si="26"/>
        <v>0</v>
      </c>
      <c r="P92" s="7">
        <f t="shared" si="26"/>
        <v>0</v>
      </c>
      <c r="Q92" s="7">
        <f t="shared" si="26"/>
        <v>0</v>
      </c>
      <c r="R92" s="21">
        <f t="shared" si="26"/>
        <v>0</v>
      </c>
      <c r="S92" s="17"/>
      <c r="T92" s="53" t="str">
        <f t="shared" si="25"/>
        <v>Sigil Marked Lamellar Gloves</v>
      </c>
      <c r="U92" s="220"/>
    </row>
    <row r="93" spans="1:21">
      <c r="A93" s="220"/>
      <c r="B93" s="29" t="s">
        <v>767</v>
      </c>
      <c r="C93" s="165">
        <v>102</v>
      </c>
      <c r="D93" s="175" t="s">
        <v>813</v>
      </c>
      <c r="E93" s="105"/>
      <c r="F93" s="11"/>
      <c r="G93" s="11"/>
      <c r="H93" s="11"/>
      <c r="I93" s="11"/>
      <c r="J93" s="89"/>
      <c r="K93" s="119">
        <f t="shared" si="23"/>
        <v>0</v>
      </c>
      <c r="L93" s="38"/>
      <c r="M93" s="61">
        <f t="shared" si="27"/>
        <v>0</v>
      </c>
      <c r="N93" s="13"/>
      <c r="O93" s="42">
        <f t="shared" si="26"/>
        <v>0</v>
      </c>
      <c r="P93" s="12">
        <f t="shared" si="26"/>
        <v>0</v>
      </c>
      <c r="Q93" s="12">
        <f t="shared" si="26"/>
        <v>0</v>
      </c>
      <c r="R93" s="20">
        <f t="shared" si="26"/>
        <v>0</v>
      </c>
      <c r="S93" s="17"/>
      <c r="T93" s="54" t="str">
        <f t="shared" si="25"/>
        <v>Sigil Marked Lamellar Boots</v>
      </c>
      <c r="U93" s="220"/>
    </row>
    <row r="94" spans="1:21">
      <c r="A94" s="220"/>
      <c r="B94" s="28" t="s">
        <v>768</v>
      </c>
      <c r="C94" s="166">
        <v>102</v>
      </c>
      <c r="D94" s="176" t="s">
        <v>815</v>
      </c>
      <c r="E94" s="104"/>
      <c r="F94" s="5"/>
      <c r="G94" s="5"/>
      <c r="H94" s="5"/>
      <c r="I94" s="5"/>
      <c r="J94" s="93"/>
      <c r="K94" s="97">
        <f t="shared" si="23"/>
        <v>0</v>
      </c>
      <c r="L94" s="37"/>
      <c r="M94" s="66">
        <f t="shared" si="27"/>
        <v>0</v>
      </c>
      <c r="N94" s="13"/>
      <c r="O94" s="43">
        <f t="shared" si="26"/>
        <v>0</v>
      </c>
      <c r="P94" s="7">
        <f t="shared" si="26"/>
        <v>0</v>
      </c>
      <c r="Q94" s="7">
        <f t="shared" si="26"/>
        <v>0</v>
      </c>
      <c r="R94" s="21">
        <f t="shared" si="26"/>
        <v>0</v>
      </c>
      <c r="S94" s="17"/>
      <c r="T94" s="53" t="str">
        <f t="shared" si="25"/>
        <v>Sigil Marked Lamellar Crown</v>
      </c>
      <c r="U94" s="220"/>
    </row>
    <row r="95" spans="1:21">
      <c r="A95" s="220"/>
      <c r="B95" s="29" t="s">
        <v>769</v>
      </c>
      <c r="C95" s="165">
        <v>102</v>
      </c>
      <c r="D95" s="175" t="s">
        <v>824</v>
      </c>
      <c r="E95" s="105"/>
      <c r="F95" s="11"/>
      <c r="G95" s="11"/>
      <c r="H95" s="11"/>
      <c r="I95" s="11"/>
      <c r="J95" s="89"/>
      <c r="K95" s="119">
        <f t="shared" si="23"/>
        <v>0</v>
      </c>
      <c r="L95" s="38"/>
      <c r="M95" s="61">
        <f t="shared" si="27"/>
        <v>0</v>
      </c>
      <c r="N95" s="13"/>
      <c r="O95" s="42">
        <f t="shared" si="26"/>
        <v>0</v>
      </c>
      <c r="P95" s="12">
        <f t="shared" si="26"/>
        <v>0</v>
      </c>
      <c r="Q95" s="12">
        <f t="shared" si="26"/>
        <v>0</v>
      </c>
      <c r="R95" s="20">
        <f t="shared" si="26"/>
        <v>0</v>
      </c>
      <c r="S95" s="17"/>
      <c r="T95" s="54" t="str">
        <f t="shared" si="25"/>
        <v>Sigil Stamped Lamellar Boots</v>
      </c>
      <c r="U95" s="220"/>
    </row>
    <row r="96" spans="1:21" ht="13.5" thickBot="1">
      <c r="A96" s="221"/>
      <c r="B96" s="30" t="s">
        <v>770</v>
      </c>
      <c r="C96" s="167">
        <v>102</v>
      </c>
      <c r="D96" s="189" t="s">
        <v>822</v>
      </c>
      <c r="E96" s="106"/>
      <c r="F96" s="23"/>
      <c r="G96" s="23"/>
      <c r="H96" s="23"/>
      <c r="I96" s="23"/>
      <c r="J96" s="90"/>
      <c r="K96" s="120">
        <f t="shared" si="23"/>
        <v>0</v>
      </c>
      <c r="L96" s="39"/>
      <c r="M96" s="180">
        <f t="shared" si="27"/>
        <v>0</v>
      </c>
      <c r="N96" s="13"/>
      <c r="O96" s="44">
        <f t="shared" si="26"/>
        <v>0</v>
      </c>
      <c r="P96" s="45">
        <f t="shared" si="26"/>
        <v>0</v>
      </c>
      <c r="Q96" s="45">
        <f t="shared" si="26"/>
        <v>0</v>
      </c>
      <c r="R96" s="24">
        <f t="shared" si="26"/>
        <v>0</v>
      </c>
      <c r="S96" s="17"/>
      <c r="T96" s="55" t="str">
        <f t="shared" si="25"/>
        <v>Sigil Stamped Lamellar Sleeves</v>
      </c>
      <c r="U96" s="221"/>
    </row>
    <row r="97" spans="1:21" ht="12.75" customHeight="1">
      <c r="A97" s="219" t="s">
        <v>825</v>
      </c>
      <c r="B97" s="52" t="s">
        <v>771</v>
      </c>
      <c r="C97" s="128">
        <v>102</v>
      </c>
      <c r="D97" s="132" t="s">
        <v>810</v>
      </c>
      <c r="E97" s="152"/>
      <c r="F97" s="26"/>
      <c r="G97" s="26"/>
      <c r="H97" s="26"/>
      <c r="I97" s="26"/>
      <c r="J97" s="35"/>
      <c r="K97" s="36">
        <f t="shared" si="23"/>
        <v>0</v>
      </c>
      <c r="L97" s="96"/>
      <c r="M97" s="36">
        <f>K97-L97</f>
        <v>0</v>
      </c>
      <c r="N97" s="13"/>
      <c r="O97" s="56">
        <f>$K97*O$1</f>
        <v>0</v>
      </c>
      <c r="P97" s="57">
        <f>$K97*P$1</f>
        <v>0</v>
      </c>
      <c r="Q97" s="57">
        <f>$K97*Q$1</f>
        <v>0</v>
      </c>
      <c r="R97" s="58">
        <f>$K97*R$1</f>
        <v>0</v>
      </c>
      <c r="S97" s="17"/>
      <c r="T97" s="52" t="str">
        <f t="shared" si="25"/>
        <v>Sigil Enchanted Mail Hauberk</v>
      </c>
      <c r="U97" s="219" t="s">
        <v>825</v>
      </c>
    </row>
    <row r="98" spans="1:21">
      <c r="A98" s="220"/>
      <c r="B98" s="53" t="s">
        <v>772</v>
      </c>
      <c r="C98" s="129">
        <v>102</v>
      </c>
      <c r="D98" s="133" t="s">
        <v>811</v>
      </c>
      <c r="E98" s="153"/>
      <c r="F98" s="5"/>
      <c r="G98" s="5"/>
      <c r="H98" s="5"/>
      <c r="I98" s="5"/>
      <c r="J98" s="14"/>
      <c r="K98" s="37">
        <f t="shared" si="23"/>
        <v>0</v>
      </c>
      <c r="L98" s="97"/>
      <c r="M98" s="65">
        <f>K98-L98</f>
        <v>0</v>
      </c>
      <c r="N98" s="13"/>
      <c r="O98" s="43">
        <f t="shared" ref="O98:R113" si="28">$K98*O$1</f>
        <v>0</v>
      </c>
      <c r="P98" s="7">
        <f t="shared" si="28"/>
        <v>0</v>
      </c>
      <c r="Q98" s="7">
        <f t="shared" si="28"/>
        <v>0</v>
      </c>
      <c r="R98" s="21">
        <f t="shared" si="28"/>
        <v>0</v>
      </c>
      <c r="S98" s="17"/>
      <c r="T98" s="53" t="str">
        <f t="shared" si="25"/>
        <v>Sigil Enchanted Mail Leggings</v>
      </c>
      <c r="U98" s="220"/>
    </row>
    <row r="99" spans="1:21">
      <c r="A99" s="220"/>
      <c r="B99" s="54" t="s">
        <v>773</v>
      </c>
      <c r="C99" s="130">
        <v>102</v>
      </c>
      <c r="D99" s="134" t="s">
        <v>812</v>
      </c>
      <c r="E99" s="154"/>
      <c r="F99" s="11"/>
      <c r="G99" s="11"/>
      <c r="H99" s="11"/>
      <c r="I99" s="11"/>
      <c r="J99" s="157"/>
      <c r="K99" s="38">
        <f t="shared" si="23"/>
        <v>0</v>
      </c>
      <c r="L99" s="119"/>
      <c r="M99" s="38">
        <f t="shared" ref="M99:M109" si="29">K99-L99</f>
        <v>0</v>
      </c>
      <c r="N99" s="13"/>
      <c r="O99" s="42">
        <f t="shared" si="28"/>
        <v>0</v>
      </c>
      <c r="P99" s="12">
        <f t="shared" si="28"/>
        <v>0</v>
      </c>
      <c r="Q99" s="12">
        <f t="shared" si="28"/>
        <v>0</v>
      </c>
      <c r="R99" s="20">
        <f t="shared" si="28"/>
        <v>0</v>
      </c>
      <c r="S99" s="17"/>
      <c r="T99" s="54" t="str">
        <f t="shared" si="25"/>
        <v>Sigil Enchanted Mail Sleeves</v>
      </c>
      <c r="U99" s="220"/>
    </row>
    <row r="100" spans="1:21">
      <c r="A100" s="220"/>
      <c r="B100" s="53" t="s">
        <v>774</v>
      </c>
      <c r="C100" s="129">
        <v>102</v>
      </c>
      <c r="D100" s="133" t="s">
        <v>813</v>
      </c>
      <c r="E100" s="153"/>
      <c r="F100" s="5"/>
      <c r="G100" s="5"/>
      <c r="H100" s="5"/>
      <c r="I100" s="5"/>
      <c r="J100" s="14"/>
      <c r="K100" s="37">
        <f t="shared" si="23"/>
        <v>0</v>
      </c>
      <c r="L100" s="97"/>
      <c r="M100" s="65">
        <f t="shared" si="29"/>
        <v>0</v>
      </c>
      <c r="N100" s="13"/>
      <c r="O100" s="43">
        <f t="shared" si="28"/>
        <v>0</v>
      </c>
      <c r="P100" s="7">
        <f t="shared" si="28"/>
        <v>0</v>
      </c>
      <c r="Q100" s="7">
        <f t="shared" si="28"/>
        <v>0</v>
      </c>
      <c r="R100" s="21">
        <f t="shared" si="28"/>
        <v>0</v>
      </c>
      <c r="S100" s="17"/>
      <c r="T100" s="53" t="str">
        <f t="shared" si="25"/>
        <v>Sigil Enchanted Mail Gloves</v>
      </c>
      <c r="U100" s="220"/>
    </row>
    <row r="101" spans="1:21">
      <c r="A101" s="220"/>
      <c r="B101" s="54" t="s">
        <v>775</v>
      </c>
      <c r="C101" s="130">
        <v>102</v>
      </c>
      <c r="D101" s="134" t="s">
        <v>817</v>
      </c>
      <c r="E101" s="154"/>
      <c r="F101" s="11"/>
      <c r="G101" s="11"/>
      <c r="H101" s="11"/>
      <c r="I101" s="11"/>
      <c r="J101" s="157"/>
      <c r="K101" s="38">
        <f t="shared" si="23"/>
        <v>0</v>
      </c>
      <c r="L101" s="119"/>
      <c r="M101" s="38">
        <f t="shared" si="29"/>
        <v>0</v>
      </c>
      <c r="N101" s="13"/>
      <c r="O101" s="42">
        <f t="shared" si="28"/>
        <v>0</v>
      </c>
      <c r="P101" s="12">
        <f t="shared" si="28"/>
        <v>0</v>
      </c>
      <c r="Q101" s="12">
        <f t="shared" si="28"/>
        <v>0</v>
      </c>
      <c r="R101" s="20">
        <f t="shared" si="28"/>
        <v>0</v>
      </c>
      <c r="S101" s="17"/>
      <c r="T101" s="54" t="str">
        <f t="shared" si="25"/>
        <v>Sigil Enchanted Mail Boots</v>
      </c>
      <c r="U101" s="220"/>
    </row>
    <row r="102" spans="1:21">
      <c r="A102" s="220"/>
      <c r="B102" s="53" t="s">
        <v>776</v>
      </c>
      <c r="C102" s="129">
        <v>102</v>
      </c>
      <c r="D102" s="133" t="s">
        <v>815</v>
      </c>
      <c r="E102" s="153"/>
      <c r="F102" s="5"/>
      <c r="G102" s="5"/>
      <c r="H102" s="5"/>
      <c r="I102" s="5"/>
      <c r="J102" s="14"/>
      <c r="K102" s="37">
        <f t="shared" si="23"/>
        <v>0</v>
      </c>
      <c r="L102" s="97"/>
      <c r="M102" s="65">
        <f t="shared" si="29"/>
        <v>0</v>
      </c>
      <c r="N102" s="13"/>
      <c r="O102" s="43">
        <f t="shared" si="28"/>
        <v>0</v>
      </c>
      <c r="P102" s="7">
        <f t="shared" si="28"/>
        <v>0</v>
      </c>
      <c r="Q102" s="7">
        <f t="shared" si="28"/>
        <v>0</v>
      </c>
      <c r="R102" s="21">
        <f t="shared" si="28"/>
        <v>0</v>
      </c>
      <c r="S102" s="17"/>
      <c r="T102" s="53" t="str">
        <f t="shared" si="25"/>
        <v>Sigil Enchanted Mail Crown</v>
      </c>
      <c r="U102" s="220"/>
    </row>
    <row r="103" spans="1:21">
      <c r="A103" s="220"/>
      <c r="B103" s="54" t="s">
        <v>777</v>
      </c>
      <c r="C103" s="130">
        <v>102</v>
      </c>
      <c r="D103" s="134" t="s">
        <v>814</v>
      </c>
      <c r="E103" s="154"/>
      <c r="F103" s="11"/>
      <c r="G103" s="11"/>
      <c r="H103" s="11"/>
      <c r="I103" s="11"/>
      <c r="J103" s="157"/>
      <c r="K103" s="38">
        <f t="shared" si="23"/>
        <v>0</v>
      </c>
      <c r="L103" s="119"/>
      <c r="M103" s="38">
        <f t="shared" si="29"/>
        <v>0</v>
      </c>
      <c r="N103" s="13"/>
      <c r="O103" s="42">
        <f t="shared" si="28"/>
        <v>0</v>
      </c>
      <c r="P103" s="12">
        <f t="shared" si="28"/>
        <v>0</v>
      </c>
      <c r="Q103" s="12">
        <f t="shared" si="28"/>
        <v>0</v>
      </c>
      <c r="R103" s="20">
        <f t="shared" si="28"/>
        <v>0</v>
      </c>
      <c r="S103" s="17"/>
      <c r="T103" s="54" t="str">
        <f t="shared" si="25"/>
        <v>Sigil Spelled Mail Boots</v>
      </c>
      <c r="U103" s="220"/>
    </row>
    <row r="104" spans="1:21">
      <c r="A104" s="220"/>
      <c r="B104" s="53" t="s">
        <v>778</v>
      </c>
      <c r="C104" s="129">
        <v>102</v>
      </c>
      <c r="D104" s="133" t="s">
        <v>822</v>
      </c>
      <c r="E104" s="153"/>
      <c r="F104" s="5"/>
      <c r="G104" s="5"/>
      <c r="H104" s="5"/>
      <c r="I104" s="5"/>
      <c r="J104" s="14"/>
      <c r="K104" s="37">
        <f t="shared" si="23"/>
        <v>0</v>
      </c>
      <c r="L104" s="97"/>
      <c r="M104" s="65">
        <f t="shared" si="29"/>
        <v>0</v>
      </c>
      <c r="N104" s="13"/>
      <c r="O104" s="43">
        <f t="shared" si="28"/>
        <v>0</v>
      </c>
      <c r="P104" s="7">
        <f t="shared" si="28"/>
        <v>0</v>
      </c>
      <c r="Q104" s="7">
        <f t="shared" si="28"/>
        <v>0</v>
      </c>
      <c r="R104" s="21">
        <f t="shared" si="28"/>
        <v>0</v>
      </c>
      <c r="S104" s="17"/>
      <c r="T104" s="53" t="str">
        <f t="shared" si="25"/>
        <v>Sigil Spelled Mail Crown</v>
      </c>
      <c r="U104" s="220"/>
    </row>
    <row r="105" spans="1:21">
      <c r="A105" s="220"/>
      <c r="B105" s="54" t="s">
        <v>779</v>
      </c>
      <c r="C105" s="130">
        <v>102</v>
      </c>
      <c r="D105" s="134" t="s">
        <v>821</v>
      </c>
      <c r="E105" s="154"/>
      <c r="F105" s="11"/>
      <c r="G105" s="11"/>
      <c r="H105" s="11"/>
      <c r="I105" s="11"/>
      <c r="J105" s="157"/>
      <c r="K105" s="38">
        <f t="shared" si="23"/>
        <v>0</v>
      </c>
      <c r="L105" s="119"/>
      <c r="M105" s="38">
        <f t="shared" si="29"/>
        <v>0</v>
      </c>
      <c r="N105" s="13"/>
      <c r="O105" s="42">
        <f t="shared" si="28"/>
        <v>0</v>
      </c>
      <c r="P105" s="12">
        <f t="shared" si="28"/>
        <v>0</v>
      </c>
      <c r="Q105" s="12">
        <f t="shared" si="28"/>
        <v>0</v>
      </c>
      <c r="R105" s="20">
        <f t="shared" si="28"/>
        <v>0</v>
      </c>
      <c r="S105" s="17"/>
      <c r="T105" s="54" t="str">
        <f t="shared" si="25"/>
        <v>Sigil Ensorcelled Mail Hauberk</v>
      </c>
      <c r="U105" s="220"/>
    </row>
    <row r="106" spans="1:21">
      <c r="A106" s="220"/>
      <c r="B106" s="53" t="s">
        <v>780</v>
      </c>
      <c r="C106" s="129">
        <v>102</v>
      </c>
      <c r="D106" s="133" t="s">
        <v>816</v>
      </c>
      <c r="E106" s="153"/>
      <c r="F106" s="5"/>
      <c r="G106" s="5"/>
      <c r="H106" s="5"/>
      <c r="I106" s="5"/>
      <c r="J106" s="14"/>
      <c r="K106" s="37">
        <f t="shared" si="23"/>
        <v>0</v>
      </c>
      <c r="L106" s="97"/>
      <c r="M106" s="65">
        <f t="shared" si="29"/>
        <v>0</v>
      </c>
      <c r="N106" s="13"/>
      <c r="O106" s="43">
        <f t="shared" si="28"/>
        <v>0</v>
      </c>
      <c r="P106" s="7">
        <f t="shared" si="28"/>
        <v>0</v>
      </c>
      <c r="Q106" s="7">
        <f t="shared" si="28"/>
        <v>0</v>
      </c>
      <c r="R106" s="21">
        <f t="shared" si="28"/>
        <v>0</v>
      </c>
      <c r="S106" s="17"/>
      <c r="T106" s="53" t="str">
        <f t="shared" si="25"/>
        <v>Sigil Ensorcelled Mail Leggings</v>
      </c>
      <c r="U106" s="220"/>
    </row>
    <row r="107" spans="1:21">
      <c r="A107" s="220"/>
      <c r="B107" s="54" t="s">
        <v>781</v>
      </c>
      <c r="C107" s="130">
        <v>102</v>
      </c>
      <c r="D107" s="134" t="s">
        <v>274</v>
      </c>
      <c r="E107" s="154"/>
      <c r="F107" s="11"/>
      <c r="G107" s="11"/>
      <c r="H107" s="11"/>
      <c r="I107" s="11"/>
      <c r="J107" s="157"/>
      <c r="K107" s="38">
        <f t="shared" si="23"/>
        <v>0</v>
      </c>
      <c r="L107" s="119"/>
      <c r="M107" s="38">
        <f t="shared" si="29"/>
        <v>0</v>
      </c>
      <c r="N107" s="13"/>
      <c r="O107" s="42">
        <f t="shared" si="28"/>
        <v>0</v>
      </c>
      <c r="P107" s="12">
        <f t="shared" si="28"/>
        <v>0</v>
      </c>
      <c r="Q107" s="12">
        <f t="shared" si="28"/>
        <v>0</v>
      </c>
      <c r="R107" s="20">
        <f t="shared" si="28"/>
        <v>0</v>
      </c>
      <c r="S107" s="17"/>
      <c r="T107" s="54" t="str">
        <f t="shared" si="25"/>
        <v>Sigil Ensorcelled Mail Sleeves</v>
      </c>
      <c r="U107" s="220"/>
    </row>
    <row r="108" spans="1:21">
      <c r="A108" s="220"/>
      <c r="B108" s="53" t="s">
        <v>782</v>
      </c>
      <c r="C108" s="129">
        <v>102</v>
      </c>
      <c r="D108" s="133" t="s">
        <v>819</v>
      </c>
      <c r="E108" s="153"/>
      <c r="F108" s="5"/>
      <c r="G108" s="5"/>
      <c r="H108" s="5"/>
      <c r="I108" s="5"/>
      <c r="J108" s="14"/>
      <c r="K108" s="37">
        <f t="shared" si="23"/>
        <v>0</v>
      </c>
      <c r="L108" s="97"/>
      <c r="M108" s="65">
        <f t="shared" si="29"/>
        <v>0</v>
      </c>
      <c r="N108" s="13"/>
      <c r="O108" s="43">
        <f t="shared" si="28"/>
        <v>0</v>
      </c>
      <c r="P108" s="7">
        <f t="shared" si="28"/>
        <v>0</v>
      </c>
      <c r="Q108" s="7">
        <f t="shared" si="28"/>
        <v>0</v>
      </c>
      <c r="R108" s="21">
        <f t="shared" si="28"/>
        <v>0</v>
      </c>
      <c r="S108" s="17"/>
      <c r="T108" s="53" t="str">
        <f t="shared" si="25"/>
        <v>Sigil Ensorcelled Mail Boots</v>
      </c>
      <c r="U108" s="220"/>
    </row>
    <row r="109" spans="1:21">
      <c r="A109" s="220"/>
      <c r="B109" s="161" t="s">
        <v>783</v>
      </c>
      <c r="C109" s="163">
        <v>102</v>
      </c>
      <c r="D109" s="134" t="s">
        <v>818</v>
      </c>
      <c r="E109" s="169"/>
      <c r="F109" s="170"/>
      <c r="G109" s="170"/>
      <c r="H109" s="170"/>
      <c r="I109" s="170"/>
      <c r="J109" s="171"/>
      <c r="K109" s="172">
        <f t="shared" si="23"/>
        <v>0</v>
      </c>
      <c r="L109" s="173"/>
      <c r="M109" s="172">
        <f t="shared" si="29"/>
        <v>0</v>
      </c>
      <c r="N109" s="13"/>
      <c r="O109" s="182">
        <f t="shared" si="28"/>
        <v>0</v>
      </c>
      <c r="P109" s="183">
        <f t="shared" si="28"/>
        <v>0</v>
      </c>
      <c r="Q109" s="183">
        <f t="shared" si="28"/>
        <v>0</v>
      </c>
      <c r="R109" s="184">
        <f t="shared" si="28"/>
        <v>0</v>
      </c>
      <c r="S109" s="17"/>
      <c r="T109" s="161" t="str">
        <f t="shared" si="25"/>
        <v>Sigil Ensorcelled Mail Crown</v>
      </c>
      <c r="U109" s="220"/>
    </row>
    <row r="110" spans="1:21" ht="13.5" thickBot="1">
      <c r="A110" s="221"/>
      <c r="B110" s="55" t="s">
        <v>784</v>
      </c>
      <c r="C110" s="131">
        <v>102</v>
      </c>
      <c r="D110" s="135" t="s">
        <v>826</v>
      </c>
      <c r="E110" s="187"/>
      <c r="F110" s="23"/>
      <c r="G110" s="23"/>
      <c r="H110" s="23"/>
      <c r="I110" s="23"/>
      <c r="J110" s="188"/>
      <c r="K110" s="39">
        <f t="shared" ref="K110:K118" si="30">(E110*E$1)+(F110*F$1)+(I110*I$1)+(J110*J$1)+(G110*G$1)+(H110*H$1)</f>
        <v>0</v>
      </c>
      <c r="L110" s="120"/>
      <c r="M110" s="115">
        <f>K110-L110</f>
        <v>0</v>
      </c>
      <c r="N110" s="13"/>
      <c r="O110" s="44">
        <f t="shared" si="28"/>
        <v>0</v>
      </c>
      <c r="P110" s="45">
        <f t="shared" si="28"/>
        <v>0</v>
      </c>
      <c r="Q110" s="45">
        <f t="shared" si="28"/>
        <v>0</v>
      </c>
      <c r="R110" s="24">
        <f t="shared" si="28"/>
        <v>0</v>
      </c>
      <c r="S110" s="17"/>
      <c r="T110" s="55" t="str">
        <f t="shared" ref="T110:T118" si="31">B110</f>
        <v>Sigil Protected Mail Crown</v>
      </c>
      <c r="U110" s="221"/>
    </row>
    <row r="111" spans="1:21" ht="12.75" customHeight="1">
      <c r="A111" s="219" t="s">
        <v>827</v>
      </c>
      <c r="B111" s="52" t="s">
        <v>785</v>
      </c>
      <c r="C111" s="128">
        <v>102</v>
      </c>
      <c r="D111" s="132" t="s">
        <v>810</v>
      </c>
      <c r="E111" s="152"/>
      <c r="F111" s="26"/>
      <c r="G111" s="26"/>
      <c r="H111" s="26"/>
      <c r="I111" s="26"/>
      <c r="J111" s="35"/>
      <c r="K111" s="36">
        <f t="shared" si="30"/>
        <v>0</v>
      </c>
      <c r="L111" s="96"/>
      <c r="M111" s="36">
        <f>K111-L111</f>
        <v>0</v>
      </c>
      <c r="N111" s="13"/>
      <c r="O111" s="56">
        <f>$K111*O$1</f>
        <v>0</v>
      </c>
      <c r="P111" s="57">
        <f>$K111*P$1</f>
        <v>0</v>
      </c>
      <c r="Q111" s="57">
        <f>$K111*Q$1</f>
        <v>0</v>
      </c>
      <c r="R111" s="58">
        <f>$K111*R$1</f>
        <v>0</v>
      </c>
      <c r="S111" s="17"/>
      <c r="T111" s="52" t="str">
        <f t="shared" si="31"/>
        <v>Sigil Gilded Plate Breastplate</v>
      </c>
      <c r="U111" s="219" t="s">
        <v>827</v>
      </c>
    </row>
    <row r="112" spans="1:21">
      <c r="A112" s="220"/>
      <c r="B112" s="53" t="s">
        <v>786</v>
      </c>
      <c r="C112" s="129">
        <v>102</v>
      </c>
      <c r="D112" s="133" t="s">
        <v>811</v>
      </c>
      <c r="E112" s="153"/>
      <c r="F112" s="5"/>
      <c r="G112" s="5"/>
      <c r="H112" s="5"/>
      <c r="I112" s="5"/>
      <c r="J112" s="14"/>
      <c r="K112" s="37">
        <f t="shared" si="30"/>
        <v>0</v>
      </c>
      <c r="L112" s="97"/>
      <c r="M112" s="65">
        <f>K112-L112</f>
        <v>0</v>
      </c>
      <c r="N112" s="13"/>
      <c r="O112" s="43">
        <f t="shared" si="28"/>
        <v>0</v>
      </c>
      <c r="P112" s="7">
        <f t="shared" si="28"/>
        <v>0</v>
      </c>
      <c r="Q112" s="7">
        <f t="shared" si="28"/>
        <v>0</v>
      </c>
      <c r="R112" s="21">
        <f t="shared" si="28"/>
        <v>0</v>
      </c>
      <c r="S112" s="17"/>
      <c r="T112" s="53" t="str">
        <f t="shared" si="31"/>
        <v>Sigil Gilded Plate Greaves</v>
      </c>
      <c r="U112" s="220"/>
    </row>
    <row r="113" spans="1:21">
      <c r="A113" s="220"/>
      <c r="B113" s="54" t="s">
        <v>787</v>
      </c>
      <c r="C113" s="130">
        <v>102</v>
      </c>
      <c r="D113" s="134" t="s">
        <v>812</v>
      </c>
      <c r="E113" s="154"/>
      <c r="F113" s="11"/>
      <c r="G113" s="11"/>
      <c r="H113" s="11"/>
      <c r="I113" s="11"/>
      <c r="J113" s="157"/>
      <c r="K113" s="38">
        <f t="shared" si="30"/>
        <v>0</v>
      </c>
      <c r="L113" s="119"/>
      <c r="M113" s="38">
        <f t="shared" ref="M113:M118" si="32">K113-L113</f>
        <v>0</v>
      </c>
      <c r="N113" s="13"/>
      <c r="O113" s="42">
        <f t="shared" si="28"/>
        <v>0</v>
      </c>
      <c r="P113" s="12">
        <f t="shared" si="28"/>
        <v>0</v>
      </c>
      <c r="Q113" s="12">
        <f t="shared" si="28"/>
        <v>0</v>
      </c>
      <c r="R113" s="20">
        <f t="shared" si="28"/>
        <v>0</v>
      </c>
      <c r="S113" s="17"/>
      <c r="T113" s="54" t="str">
        <f t="shared" si="31"/>
        <v>Sigil Gilded Plate Vambraces</v>
      </c>
      <c r="U113" s="220"/>
    </row>
    <row r="114" spans="1:21">
      <c r="A114" s="220"/>
      <c r="B114" s="53" t="s">
        <v>788</v>
      </c>
      <c r="C114" s="129">
        <v>102</v>
      </c>
      <c r="D114" s="133" t="s">
        <v>813</v>
      </c>
      <c r="E114" s="153"/>
      <c r="F114" s="5"/>
      <c r="G114" s="5"/>
      <c r="H114" s="5"/>
      <c r="I114" s="5"/>
      <c r="J114" s="14"/>
      <c r="K114" s="37">
        <f t="shared" si="30"/>
        <v>0</v>
      </c>
      <c r="L114" s="97"/>
      <c r="M114" s="65">
        <f t="shared" si="32"/>
        <v>0</v>
      </c>
      <c r="N114" s="13"/>
      <c r="O114" s="43">
        <f t="shared" ref="O114:R118" si="33">$K114*O$1</f>
        <v>0</v>
      </c>
      <c r="P114" s="7">
        <f t="shared" si="33"/>
        <v>0</v>
      </c>
      <c r="Q114" s="7">
        <f t="shared" si="33"/>
        <v>0</v>
      </c>
      <c r="R114" s="21">
        <f t="shared" si="33"/>
        <v>0</v>
      </c>
      <c r="S114" s="17"/>
      <c r="T114" s="53" t="str">
        <f t="shared" si="31"/>
        <v>Sigil Gilded Plate Gauntlets</v>
      </c>
      <c r="U114" s="220"/>
    </row>
    <row r="115" spans="1:21">
      <c r="A115" s="220"/>
      <c r="B115" s="54" t="s">
        <v>789</v>
      </c>
      <c r="C115" s="130">
        <v>102</v>
      </c>
      <c r="D115" s="134" t="s">
        <v>817</v>
      </c>
      <c r="E115" s="154"/>
      <c r="F115" s="11"/>
      <c r="G115" s="11"/>
      <c r="H115" s="11"/>
      <c r="I115" s="11"/>
      <c r="J115" s="157"/>
      <c r="K115" s="38">
        <f t="shared" si="30"/>
        <v>0</v>
      </c>
      <c r="L115" s="119"/>
      <c r="M115" s="38">
        <f t="shared" si="32"/>
        <v>0</v>
      </c>
      <c r="N115" s="13"/>
      <c r="O115" s="42">
        <f t="shared" si="33"/>
        <v>0</v>
      </c>
      <c r="P115" s="12">
        <f t="shared" si="33"/>
        <v>0</v>
      </c>
      <c r="Q115" s="12">
        <f t="shared" si="33"/>
        <v>0</v>
      </c>
      <c r="R115" s="20">
        <f t="shared" si="33"/>
        <v>0</v>
      </c>
      <c r="S115" s="17"/>
      <c r="T115" s="54" t="str">
        <f t="shared" si="31"/>
        <v>Sigil Gilded Plate Boots</v>
      </c>
      <c r="U115" s="220"/>
    </row>
    <row r="116" spans="1:21">
      <c r="A116" s="220"/>
      <c r="B116" s="53" t="s">
        <v>790</v>
      </c>
      <c r="C116" s="129">
        <v>102</v>
      </c>
      <c r="D116" s="133" t="s">
        <v>815</v>
      </c>
      <c r="E116" s="153"/>
      <c r="F116" s="5"/>
      <c r="G116" s="5"/>
      <c r="H116" s="5"/>
      <c r="I116" s="5"/>
      <c r="J116" s="14"/>
      <c r="K116" s="37">
        <f t="shared" si="30"/>
        <v>0</v>
      </c>
      <c r="L116" s="97"/>
      <c r="M116" s="65">
        <f t="shared" si="32"/>
        <v>0</v>
      </c>
      <c r="N116" s="13"/>
      <c r="O116" s="43">
        <f t="shared" si="33"/>
        <v>0</v>
      </c>
      <c r="P116" s="7">
        <f t="shared" si="33"/>
        <v>0</v>
      </c>
      <c r="Q116" s="7">
        <f t="shared" si="33"/>
        <v>0</v>
      </c>
      <c r="R116" s="21">
        <f t="shared" si="33"/>
        <v>0</v>
      </c>
      <c r="S116" s="17"/>
      <c r="T116" s="53" t="str">
        <f t="shared" si="31"/>
        <v>Sigil Gilded Plate Crown</v>
      </c>
      <c r="U116" s="220"/>
    </row>
    <row r="117" spans="1:21">
      <c r="A117" s="220"/>
      <c r="B117" s="54" t="s">
        <v>791</v>
      </c>
      <c r="C117" s="130">
        <v>102</v>
      </c>
      <c r="D117" s="134" t="s">
        <v>826</v>
      </c>
      <c r="E117" s="154"/>
      <c r="F117" s="11"/>
      <c r="G117" s="11"/>
      <c r="H117" s="11"/>
      <c r="I117" s="11"/>
      <c r="J117" s="157"/>
      <c r="K117" s="38">
        <f t="shared" si="30"/>
        <v>0</v>
      </c>
      <c r="L117" s="119"/>
      <c r="M117" s="38">
        <f t="shared" si="32"/>
        <v>0</v>
      </c>
      <c r="N117" s="13"/>
      <c r="O117" s="42">
        <f t="shared" si="33"/>
        <v>0</v>
      </c>
      <c r="P117" s="12">
        <f t="shared" si="33"/>
        <v>0</v>
      </c>
      <c r="Q117" s="12">
        <f t="shared" si="33"/>
        <v>0</v>
      </c>
      <c r="R117" s="20">
        <f t="shared" si="33"/>
        <v>0</v>
      </c>
      <c r="S117" s="17"/>
      <c r="T117" s="54" t="str">
        <f t="shared" si="31"/>
        <v>Sigil Blazed Plate Crown</v>
      </c>
      <c r="U117" s="220"/>
    </row>
    <row r="118" spans="1:21" ht="13.5" thickBot="1">
      <c r="A118" s="221"/>
      <c r="B118" s="55" t="s">
        <v>792</v>
      </c>
      <c r="C118" s="131">
        <v>102</v>
      </c>
      <c r="D118" s="135" t="s">
        <v>822</v>
      </c>
      <c r="E118" s="187"/>
      <c r="F118" s="23"/>
      <c r="G118" s="23"/>
      <c r="H118" s="23"/>
      <c r="I118" s="23"/>
      <c r="J118" s="188"/>
      <c r="K118" s="39">
        <f t="shared" si="30"/>
        <v>0</v>
      </c>
      <c r="L118" s="120"/>
      <c r="M118" s="115">
        <f t="shared" si="32"/>
        <v>0</v>
      </c>
      <c r="N118" s="13"/>
      <c r="O118" s="44">
        <f t="shared" si="33"/>
        <v>0</v>
      </c>
      <c r="P118" s="45">
        <f t="shared" si="33"/>
        <v>0</v>
      </c>
      <c r="Q118" s="45">
        <f t="shared" si="33"/>
        <v>0</v>
      </c>
      <c r="R118" s="24">
        <f t="shared" si="33"/>
        <v>0</v>
      </c>
      <c r="S118" s="17"/>
      <c r="T118" s="55" t="str">
        <f t="shared" si="31"/>
        <v>Sigil Blazed Plate Boots</v>
      </c>
      <c r="U118" s="221"/>
    </row>
    <row r="119" spans="1:21" s="190" customFormat="1">
      <c r="A119" s="192"/>
      <c r="B119" s="192"/>
      <c r="C119" s="194"/>
      <c r="D119" s="136"/>
      <c r="E119" s="141"/>
      <c r="F119" s="141"/>
      <c r="G119" s="141"/>
      <c r="H119" s="141"/>
      <c r="K119" s="139"/>
      <c r="L119" s="139"/>
      <c r="M119" s="139"/>
      <c r="S119" s="18"/>
      <c r="T119" s="138"/>
      <c r="U119" s="191"/>
    </row>
    <row r="120" spans="1:21" s="190" customFormat="1">
      <c r="A120" s="192"/>
      <c r="B120" s="192"/>
      <c r="C120" s="194"/>
      <c r="D120" s="136"/>
      <c r="E120" s="141"/>
      <c r="F120" s="141"/>
      <c r="G120" s="141"/>
      <c r="H120" s="141"/>
      <c r="K120" s="139"/>
      <c r="L120" s="139"/>
      <c r="M120" s="139"/>
      <c r="S120" s="18"/>
      <c r="T120" s="138"/>
      <c r="U120" s="191"/>
    </row>
    <row r="121" spans="1:21" s="190" customFormat="1">
      <c r="A121" s="192"/>
      <c r="B121" s="192"/>
      <c r="C121" s="193"/>
      <c r="D121" s="136"/>
      <c r="E121" s="141"/>
      <c r="F121" s="141"/>
      <c r="G121" s="141"/>
      <c r="H121" s="141"/>
      <c r="K121" s="139"/>
      <c r="L121" s="139"/>
      <c r="M121" s="139"/>
      <c r="S121" s="18"/>
      <c r="T121" s="138"/>
      <c r="U121" s="191"/>
    </row>
    <row r="122" spans="1:21" s="190" customFormat="1">
      <c r="A122" s="192"/>
      <c r="B122" s="192"/>
      <c r="C122" s="193"/>
      <c r="D122" s="136"/>
      <c r="E122" s="141"/>
      <c r="F122" s="141"/>
      <c r="G122" s="141"/>
      <c r="H122" s="141"/>
      <c r="K122" s="139"/>
      <c r="L122" s="139"/>
      <c r="M122" s="139"/>
      <c r="S122" s="18"/>
      <c r="T122" s="138"/>
      <c r="U122" s="191"/>
    </row>
  </sheetData>
  <mergeCells count="27">
    <mergeCell ref="A111:A118"/>
    <mergeCell ref="U111:U118"/>
    <mergeCell ref="A46:A57"/>
    <mergeCell ref="U46:U57"/>
    <mergeCell ref="A89:A96"/>
    <mergeCell ref="U89:U96"/>
    <mergeCell ref="A97:A110"/>
    <mergeCell ref="U97:U110"/>
    <mergeCell ref="A59:A71"/>
    <mergeCell ref="U59:U71"/>
    <mergeCell ref="A72:A88"/>
    <mergeCell ref="U72:U88"/>
    <mergeCell ref="A33:A45"/>
    <mergeCell ref="U33:U45"/>
    <mergeCell ref="A17:A24"/>
    <mergeCell ref="U17:U24"/>
    <mergeCell ref="A25:A32"/>
    <mergeCell ref="U25:U32"/>
    <mergeCell ref="A3:A16"/>
    <mergeCell ref="U3:U16"/>
    <mergeCell ref="K1:K2"/>
    <mergeCell ref="L1:L2"/>
    <mergeCell ref="M1:M2"/>
    <mergeCell ref="T1:T2"/>
    <mergeCell ref="B1:B2"/>
    <mergeCell ref="C1:C2"/>
    <mergeCell ref="D1:D2"/>
  </mergeCells>
  <phoneticPr fontId="4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71"/>
  <sheetViews>
    <sheetView workbookViewId="0">
      <pane xSplit="1" ySplit="1" topLeftCell="B71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2.42578125" style="121" bestFit="1" customWidth="1"/>
    <col min="2" max="2" width="40.5703125" style="13" bestFit="1" customWidth="1"/>
    <col min="3" max="3" width="5" style="13" bestFit="1" customWidth="1"/>
    <col min="4" max="5" width="10.5703125" style="13" bestFit="1" customWidth="1"/>
    <col min="6" max="6" width="8.42578125" style="13" bestFit="1" customWidth="1"/>
    <col min="7" max="7" width="26.5703125" style="13" bestFit="1" customWidth="1"/>
    <col min="8" max="8" width="5.140625" style="13" bestFit="1" customWidth="1"/>
    <col min="9" max="9" width="45.28515625" style="13" bestFit="1" customWidth="1"/>
    <col min="10" max="10" width="8" style="13" bestFit="1" customWidth="1"/>
    <col min="11" max="11" width="7.7109375" style="13" bestFit="1" customWidth="1"/>
    <col min="12" max="12" width="10.42578125" style="13" bestFit="1" customWidth="1"/>
    <col min="13" max="13" width="6" style="13" bestFit="1" customWidth="1"/>
    <col min="14" max="14" width="7.28515625" style="13" bestFit="1" customWidth="1"/>
    <col min="15" max="15" width="6.28515625" style="13" bestFit="1" customWidth="1"/>
    <col min="16" max="16384" width="9.140625" style="13"/>
  </cols>
  <sheetData>
    <row r="1" spans="1:15">
      <c r="A1" s="122" t="s">
        <v>150</v>
      </c>
      <c r="B1" s="122" t="s">
        <v>278</v>
      </c>
      <c r="C1" s="122" t="s">
        <v>279</v>
      </c>
      <c r="D1" s="122" t="s">
        <v>280</v>
      </c>
      <c r="E1" s="122" t="s">
        <v>281</v>
      </c>
      <c r="F1" s="122" t="s">
        <v>212</v>
      </c>
      <c r="G1" s="122" t="s">
        <v>282</v>
      </c>
      <c r="H1" s="122" t="s">
        <v>283</v>
      </c>
      <c r="I1" s="122" t="s">
        <v>284</v>
      </c>
      <c r="J1" s="122" t="s">
        <v>285</v>
      </c>
      <c r="K1" s="122" t="s">
        <v>286</v>
      </c>
      <c r="L1" s="122" t="s">
        <v>287</v>
      </c>
      <c r="M1" s="122" t="s">
        <v>288</v>
      </c>
      <c r="N1" s="122" t="s">
        <v>289</v>
      </c>
      <c r="O1" s="122" t="s">
        <v>290</v>
      </c>
    </row>
    <row r="2" spans="1:15">
      <c r="A2" s="123" t="s">
        <v>429</v>
      </c>
      <c r="B2" s="124" t="s">
        <v>366</v>
      </c>
      <c r="C2" s="125">
        <v>0</v>
      </c>
      <c r="D2" s="125">
        <v>1.1000000000000001E-3</v>
      </c>
      <c r="E2" s="125">
        <v>1E-3</v>
      </c>
      <c r="F2" s="125">
        <f t="shared" ref="F2:F65" si="0">D2-E2</f>
        <v>1.0000000000000005E-4</v>
      </c>
      <c r="G2" s="126"/>
      <c r="H2" s="125">
        <v>1</v>
      </c>
      <c r="I2" s="125" t="s">
        <v>367</v>
      </c>
      <c r="J2" s="125" t="s">
        <v>368</v>
      </c>
      <c r="K2" s="125">
        <v>20</v>
      </c>
      <c r="L2" s="125" t="s">
        <v>369</v>
      </c>
      <c r="M2" s="125" t="s">
        <v>292</v>
      </c>
      <c r="N2" s="125" t="s">
        <v>370</v>
      </c>
      <c r="O2" s="125" t="s">
        <v>292</v>
      </c>
    </row>
    <row r="3" spans="1:15">
      <c r="A3" s="123" t="s">
        <v>429</v>
      </c>
      <c r="B3" s="124" t="s">
        <v>371</v>
      </c>
      <c r="C3" s="125">
        <v>8</v>
      </c>
      <c r="D3" s="125">
        <v>1.6999999999999999E-3</v>
      </c>
      <c r="E3" s="125">
        <v>1.5E-3</v>
      </c>
      <c r="F3" s="125">
        <f t="shared" si="0"/>
        <v>1.9999999999999987E-4</v>
      </c>
      <c r="G3" s="126"/>
      <c r="H3" s="125">
        <v>2</v>
      </c>
      <c r="I3" s="125" t="s">
        <v>372</v>
      </c>
      <c r="J3" s="125" t="s">
        <v>373</v>
      </c>
      <c r="K3" s="125">
        <v>20</v>
      </c>
      <c r="L3" s="125">
        <v>18</v>
      </c>
      <c r="M3" s="125" t="s">
        <v>292</v>
      </c>
      <c r="N3" s="125" t="s">
        <v>370</v>
      </c>
      <c r="O3" s="125" t="s">
        <v>292</v>
      </c>
    </row>
    <row r="4" spans="1:15">
      <c r="A4" s="123" t="s">
        <v>429</v>
      </c>
      <c r="B4" s="124" t="s">
        <v>374</v>
      </c>
      <c r="C4" s="125">
        <v>16</v>
      </c>
      <c r="D4" s="125">
        <v>2.2000000000000001E-3</v>
      </c>
      <c r="E4" s="125">
        <v>2E-3</v>
      </c>
      <c r="F4" s="125">
        <f t="shared" si="0"/>
        <v>2.0000000000000009E-4</v>
      </c>
      <c r="G4" s="126"/>
      <c r="H4" s="125">
        <v>3</v>
      </c>
      <c r="I4" s="125" t="s">
        <v>375</v>
      </c>
      <c r="J4" s="125" t="s">
        <v>376</v>
      </c>
      <c r="K4" s="125">
        <v>20</v>
      </c>
      <c r="L4" s="127">
        <v>0.4</v>
      </c>
      <c r="M4" s="125" t="s">
        <v>292</v>
      </c>
      <c r="N4" s="125" t="s">
        <v>370</v>
      </c>
      <c r="O4" s="125" t="s">
        <v>292</v>
      </c>
    </row>
    <row r="5" spans="1:15">
      <c r="A5" s="123" t="s">
        <v>429</v>
      </c>
      <c r="B5" s="124" t="s">
        <v>377</v>
      </c>
      <c r="C5" s="125">
        <v>24</v>
      </c>
      <c r="D5" s="125">
        <v>3.0000000000000001E-3</v>
      </c>
      <c r="E5" s="125">
        <v>2.7000000000000001E-3</v>
      </c>
      <c r="F5" s="125">
        <f t="shared" si="0"/>
        <v>2.9999999999999992E-4</v>
      </c>
      <c r="G5" s="126"/>
      <c r="H5" s="125">
        <v>4</v>
      </c>
      <c r="I5" s="125" t="s">
        <v>378</v>
      </c>
      <c r="J5" s="125" t="s">
        <v>373</v>
      </c>
      <c r="K5" s="125">
        <v>20</v>
      </c>
      <c r="L5" s="125">
        <v>1500</v>
      </c>
      <c r="M5" s="125" t="s">
        <v>292</v>
      </c>
      <c r="N5" s="125" t="s">
        <v>370</v>
      </c>
      <c r="O5" s="125" t="s">
        <v>292</v>
      </c>
    </row>
    <row r="6" spans="1:15">
      <c r="A6" s="123" t="s">
        <v>429</v>
      </c>
      <c r="B6" s="124" t="s">
        <v>379</v>
      </c>
      <c r="C6" s="125">
        <v>32</v>
      </c>
      <c r="D6" s="125">
        <v>3.8999999999999998E-3</v>
      </c>
      <c r="E6" s="125">
        <v>3.5999999999999999E-3</v>
      </c>
      <c r="F6" s="125">
        <f t="shared" si="0"/>
        <v>2.9999999999999992E-4</v>
      </c>
      <c r="G6" s="126"/>
      <c r="H6" s="125">
        <v>5</v>
      </c>
      <c r="I6" s="125" t="s">
        <v>367</v>
      </c>
      <c r="J6" s="125" t="s">
        <v>368</v>
      </c>
      <c r="K6" s="125">
        <v>20</v>
      </c>
      <c r="L6" s="125" t="s">
        <v>380</v>
      </c>
      <c r="M6" s="125" t="s">
        <v>292</v>
      </c>
      <c r="N6" s="125" t="s">
        <v>370</v>
      </c>
      <c r="O6" s="125" t="s">
        <v>292</v>
      </c>
    </row>
    <row r="7" spans="1:15">
      <c r="A7" s="123" t="s">
        <v>330</v>
      </c>
      <c r="B7" s="124" t="s">
        <v>291</v>
      </c>
      <c r="C7" s="125">
        <v>40</v>
      </c>
      <c r="D7" s="125">
        <v>5.0000000000000001E-3</v>
      </c>
      <c r="E7" s="125">
        <v>5.0000000000000001E-3</v>
      </c>
      <c r="F7" s="125">
        <f t="shared" si="0"/>
        <v>0</v>
      </c>
      <c r="G7" s="126"/>
      <c r="H7" s="125"/>
      <c r="I7" s="125"/>
      <c r="J7" s="125"/>
      <c r="K7" s="125"/>
      <c r="L7" s="125"/>
      <c r="M7" s="125"/>
      <c r="N7" s="125"/>
      <c r="O7" s="125"/>
    </row>
    <row r="8" spans="1:15">
      <c r="A8" s="123" t="s">
        <v>353</v>
      </c>
      <c r="B8" s="124" t="s">
        <v>291</v>
      </c>
      <c r="C8" s="125">
        <v>41</v>
      </c>
      <c r="D8" s="125">
        <v>5.0000000000000001E-3</v>
      </c>
      <c r="E8" s="125">
        <v>5.0000000000000001E-3</v>
      </c>
      <c r="F8" s="125">
        <f t="shared" si="0"/>
        <v>0</v>
      </c>
      <c r="G8" s="126"/>
      <c r="H8" s="125"/>
      <c r="I8" s="125"/>
      <c r="J8" s="125"/>
      <c r="K8" s="125"/>
      <c r="L8" s="125"/>
      <c r="M8" s="125"/>
      <c r="N8" s="125"/>
      <c r="O8" s="125"/>
    </row>
    <row r="9" spans="1:15">
      <c r="A9" s="123" t="s">
        <v>355</v>
      </c>
      <c r="B9" s="124" t="s">
        <v>291</v>
      </c>
      <c r="C9" s="125">
        <v>42</v>
      </c>
      <c r="D9" s="125">
        <v>5.0000000000000001E-3</v>
      </c>
      <c r="E9" s="125">
        <v>5.0000000000000001E-3</v>
      </c>
      <c r="F9" s="125">
        <f t="shared" si="0"/>
        <v>0</v>
      </c>
      <c r="G9" s="126"/>
      <c r="H9" s="125"/>
      <c r="I9" s="125"/>
      <c r="J9" s="125"/>
      <c r="K9" s="125"/>
      <c r="L9" s="125"/>
      <c r="M9" s="125"/>
      <c r="N9" s="125"/>
      <c r="O9" s="125"/>
    </row>
    <row r="10" spans="1:15">
      <c r="A10" s="123" t="s">
        <v>330</v>
      </c>
      <c r="B10" s="124" t="s">
        <v>293</v>
      </c>
      <c r="C10" s="125">
        <v>48</v>
      </c>
      <c r="D10" s="125">
        <v>5.0000000000000001E-3</v>
      </c>
      <c r="E10" s="125">
        <v>5.0000000000000001E-3</v>
      </c>
      <c r="F10" s="125">
        <f t="shared" si="0"/>
        <v>0</v>
      </c>
      <c r="G10" s="126"/>
      <c r="H10" s="125"/>
      <c r="I10" s="125"/>
      <c r="J10" s="125"/>
      <c r="K10" s="125"/>
      <c r="L10" s="125"/>
      <c r="M10" s="125"/>
      <c r="N10" s="125"/>
      <c r="O10" s="125"/>
    </row>
    <row r="11" spans="1:15">
      <c r="A11" s="123" t="s">
        <v>353</v>
      </c>
      <c r="B11" s="124" t="s">
        <v>293</v>
      </c>
      <c r="C11" s="125">
        <v>49</v>
      </c>
      <c r="D11" s="125">
        <v>5.0000000000000001E-3</v>
      </c>
      <c r="E11" s="125">
        <v>5.0000000000000001E-3</v>
      </c>
      <c r="F11" s="125">
        <f t="shared" si="0"/>
        <v>0</v>
      </c>
      <c r="G11" s="126"/>
      <c r="H11" s="125"/>
      <c r="I11" s="125"/>
      <c r="J11" s="125"/>
      <c r="K11" s="125"/>
      <c r="L11" s="125"/>
      <c r="M11" s="125"/>
      <c r="N11" s="125"/>
      <c r="O11" s="125"/>
    </row>
    <row r="12" spans="1:15">
      <c r="A12" s="123" t="s">
        <v>355</v>
      </c>
      <c r="B12" s="124" t="s">
        <v>293</v>
      </c>
      <c r="C12" s="125">
        <v>50</v>
      </c>
      <c r="D12" s="125">
        <v>5.0000000000000001E-3</v>
      </c>
      <c r="E12" s="125">
        <v>5.0000000000000001E-3</v>
      </c>
      <c r="F12" s="125">
        <f t="shared" si="0"/>
        <v>0</v>
      </c>
      <c r="G12" s="126"/>
      <c r="H12" s="125"/>
      <c r="I12" s="125"/>
      <c r="J12" s="125"/>
      <c r="K12" s="125"/>
      <c r="L12" s="125"/>
      <c r="M12" s="125"/>
      <c r="N12" s="125"/>
      <c r="O12" s="125"/>
    </row>
    <row r="13" spans="1:15">
      <c r="A13" s="123" t="s">
        <v>330</v>
      </c>
      <c r="B13" s="124" t="s">
        <v>294</v>
      </c>
      <c r="C13" s="125">
        <v>56</v>
      </c>
      <c r="D13" s="125">
        <v>5.0000000000000001E-3</v>
      </c>
      <c r="E13" s="125">
        <v>5.0000000000000001E-3</v>
      </c>
      <c r="F13" s="125">
        <f t="shared" si="0"/>
        <v>0</v>
      </c>
      <c r="G13" s="126"/>
      <c r="H13" s="125"/>
      <c r="I13" s="125"/>
      <c r="J13" s="125"/>
      <c r="K13" s="125"/>
      <c r="L13" s="125"/>
      <c r="M13" s="125"/>
      <c r="N13" s="125"/>
      <c r="O13" s="125"/>
    </row>
    <row r="14" spans="1:15">
      <c r="A14" s="123" t="s">
        <v>353</v>
      </c>
      <c r="B14" s="124" t="s">
        <v>294</v>
      </c>
      <c r="C14" s="125">
        <v>57</v>
      </c>
      <c r="D14" s="125">
        <v>5.0000000000000001E-3</v>
      </c>
      <c r="E14" s="125">
        <v>5.0000000000000001E-3</v>
      </c>
      <c r="F14" s="125">
        <f t="shared" si="0"/>
        <v>0</v>
      </c>
      <c r="G14" s="126"/>
      <c r="H14" s="125"/>
      <c r="I14" s="125"/>
      <c r="J14" s="125"/>
      <c r="K14" s="125"/>
      <c r="L14" s="125"/>
      <c r="M14" s="125"/>
      <c r="N14" s="125"/>
      <c r="O14" s="125"/>
    </row>
    <row r="15" spans="1:15">
      <c r="A15" s="123" t="s">
        <v>355</v>
      </c>
      <c r="B15" s="124" t="s">
        <v>294</v>
      </c>
      <c r="C15" s="125">
        <v>58</v>
      </c>
      <c r="D15" s="125">
        <v>5.0000000000000001E-3</v>
      </c>
      <c r="E15" s="125">
        <v>5.0000000000000001E-3</v>
      </c>
      <c r="F15" s="125">
        <f t="shared" si="0"/>
        <v>0</v>
      </c>
      <c r="G15" s="126"/>
      <c r="H15" s="125"/>
      <c r="I15" s="125"/>
      <c r="J15" s="125"/>
      <c r="K15" s="125"/>
      <c r="L15" s="125"/>
      <c r="M15" s="125"/>
      <c r="N15" s="125"/>
      <c r="O15" s="125"/>
    </row>
    <row r="16" spans="1:15">
      <c r="A16" s="123" t="s">
        <v>330</v>
      </c>
      <c r="B16" s="124" t="s">
        <v>295</v>
      </c>
      <c r="C16" s="125">
        <v>64</v>
      </c>
      <c r="D16" s="125">
        <v>5.0000000000000001E-3</v>
      </c>
      <c r="E16" s="125">
        <v>5.0000000000000001E-3</v>
      </c>
      <c r="F16" s="125">
        <f t="shared" si="0"/>
        <v>0</v>
      </c>
      <c r="G16" s="126"/>
      <c r="H16" s="125"/>
      <c r="I16" s="125"/>
      <c r="J16" s="125"/>
      <c r="K16" s="125"/>
      <c r="L16" s="125"/>
      <c r="M16" s="125"/>
      <c r="N16" s="125"/>
      <c r="O16" s="125"/>
    </row>
    <row r="17" spans="1:15">
      <c r="A17" s="123" t="s">
        <v>353</v>
      </c>
      <c r="B17" s="124" t="s">
        <v>295</v>
      </c>
      <c r="C17" s="125">
        <v>65</v>
      </c>
      <c r="D17" s="125">
        <v>5.0000000000000001E-3</v>
      </c>
      <c r="E17" s="125">
        <v>5.0000000000000001E-3</v>
      </c>
      <c r="F17" s="125">
        <f t="shared" si="0"/>
        <v>0</v>
      </c>
      <c r="G17" s="126"/>
      <c r="H17" s="125"/>
      <c r="I17" s="125"/>
      <c r="J17" s="125"/>
      <c r="K17" s="125"/>
      <c r="L17" s="125"/>
      <c r="M17" s="125"/>
      <c r="N17" s="125"/>
      <c r="O17" s="125"/>
    </row>
    <row r="18" spans="1:15">
      <c r="A18" s="123" t="s">
        <v>355</v>
      </c>
      <c r="B18" s="124" t="s">
        <v>295</v>
      </c>
      <c r="C18" s="125">
        <v>66</v>
      </c>
      <c r="D18" s="125">
        <v>5.0000000000000001E-3</v>
      </c>
      <c r="E18" s="125">
        <v>5.0000000000000001E-3</v>
      </c>
      <c r="F18" s="125">
        <f t="shared" si="0"/>
        <v>0</v>
      </c>
      <c r="G18" s="126"/>
      <c r="H18" s="125"/>
      <c r="I18" s="125"/>
      <c r="J18" s="125"/>
      <c r="K18" s="125"/>
      <c r="L18" s="125"/>
      <c r="M18" s="125"/>
      <c r="N18" s="125"/>
      <c r="O18" s="125"/>
    </row>
    <row r="19" spans="1:15">
      <c r="A19" s="123" t="s">
        <v>330</v>
      </c>
      <c r="B19" s="124" t="s">
        <v>296</v>
      </c>
      <c r="C19" s="125">
        <v>72</v>
      </c>
      <c r="D19" s="125">
        <v>5.0000000000000001E-3</v>
      </c>
      <c r="E19" s="125">
        <v>5.0000000000000001E-3</v>
      </c>
      <c r="F19" s="125">
        <f t="shared" si="0"/>
        <v>0</v>
      </c>
      <c r="G19" s="126"/>
      <c r="H19" s="125"/>
      <c r="I19" s="125"/>
      <c r="J19" s="125"/>
      <c r="K19" s="125"/>
      <c r="L19" s="125"/>
      <c r="M19" s="125"/>
      <c r="N19" s="125"/>
      <c r="O19" s="125"/>
    </row>
    <row r="20" spans="1:15">
      <c r="A20" s="123" t="s">
        <v>353</v>
      </c>
      <c r="B20" s="124" t="s">
        <v>296</v>
      </c>
      <c r="C20" s="125">
        <v>73</v>
      </c>
      <c r="D20" s="125">
        <v>5.0000000000000001E-3</v>
      </c>
      <c r="E20" s="125">
        <v>5.0000000000000001E-3</v>
      </c>
      <c r="F20" s="125">
        <f t="shared" si="0"/>
        <v>0</v>
      </c>
      <c r="G20" s="126"/>
      <c r="H20" s="125"/>
      <c r="I20" s="125"/>
      <c r="J20" s="125"/>
      <c r="K20" s="125"/>
      <c r="L20" s="125"/>
      <c r="M20" s="125"/>
      <c r="N20" s="125"/>
      <c r="O20" s="125"/>
    </row>
    <row r="21" spans="1:15">
      <c r="A21" s="123" t="s">
        <v>355</v>
      </c>
      <c r="B21" s="124" t="s">
        <v>296</v>
      </c>
      <c r="C21" s="125">
        <v>74</v>
      </c>
      <c r="D21" s="125">
        <v>5.0000000000000001E-3</v>
      </c>
      <c r="E21" s="125">
        <v>5.0000000000000001E-3</v>
      </c>
      <c r="F21" s="125">
        <f t="shared" si="0"/>
        <v>0</v>
      </c>
      <c r="G21" s="126"/>
      <c r="H21" s="125"/>
      <c r="I21" s="125"/>
      <c r="J21" s="125"/>
      <c r="K21" s="125"/>
      <c r="L21" s="125"/>
      <c r="M21" s="125"/>
      <c r="N21" s="125"/>
      <c r="O21" s="125"/>
    </row>
    <row r="22" spans="1:15">
      <c r="A22" s="123" t="s">
        <v>330</v>
      </c>
      <c r="B22" s="124" t="s">
        <v>297</v>
      </c>
      <c r="C22" s="125">
        <v>80</v>
      </c>
      <c r="D22" s="125">
        <v>5.0000000000000001E-3</v>
      </c>
      <c r="E22" s="125">
        <v>5.0000000000000001E-3</v>
      </c>
      <c r="F22" s="125">
        <f t="shared" si="0"/>
        <v>0</v>
      </c>
      <c r="G22" s="126"/>
      <c r="H22" s="125"/>
      <c r="I22" s="125"/>
      <c r="J22" s="125"/>
      <c r="K22" s="125"/>
      <c r="L22" s="125"/>
      <c r="M22" s="125"/>
      <c r="N22" s="125"/>
      <c r="O22" s="125"/>
    </row>
    <row r="23" spans="1:15">
      <c r="A23" s="123" t="s">
        <v>353</v>
      </c>
      <c r="B23" s="124" t="s">
        <v>297</v>
      </c>
      <c r="C23" s="125">
        <v>81</v>
      </c>
      <c r="D23" s="125">
        <v>5.0000000000000001E-3</v>
      </c>
      <c r="E23" s="125">
        <v>5.0000000000000001E-3</v>
      </c>
      <c r="F23" s="125">
        <f t="shared" si="0"/>
        <v>0</v>
      </c>
      <c r="G23" s="126"/>
      <c r="H23" s="125"/>
      <c r="I23" s="125"/>
      <c r="J23" s="125"/>
      <c r="K23" s="125"/>
      <c r="L23" s="125"/>
      <c r="M23" s="125"/>
      <c r="N23" s="125"/>
      <c r="O23" s="125"/>
    </row>
    <row r="24" spans="1:15">
      <c r="A24" s="123" t="s">
        <v>355</v>
      </c>
      <c r="B24" s="124" t="s">
        <v>297</v>
      </c>
      <c r="C24" s="125">
        <v>82</v>
      </c>
      <c r="D24" s="125">
        <v>5.0000000000000001E-3</v>
      </c>
      <c r="E24" s="125">
        <v>5.0000000000000001E-3</v>
      </c>
      <c r="F24" s="125">
        <f t="shared" si="0"/>
        <v>0</v>
      </c>
      <c r="G24" s="126"/>
      <c r="H24" s="125"/>
      <c r="I24" s="125"/>
      <c r="J24" s="125"/>
      <c r="K24" s="125"/>
      <c r="L24" s="125"/>
      <c r="M24" s="125"/>
      <c r="N24" s="125"/>
      <c r="O24" s="125"/>
    </row>
    <row r="25" spans="1:15">
      <c r="A25" s="123" t="s">
        <v>429</v>
      </c>
      <c r="B25" s="124" t="s">
        <v>381</v>
      </c>
      <c r="C25" s="125">
        <v>88</v>
      </c>
      <c r="D25" s="125">
        <v>5.1999999999999998E-3</v>
      </c>
      <c r="E25" s="125">
        <v>4.7000000000000002E-3</v>
      </c>
      <c r="F25" s="125">
        <f t="shared" si="0"/>
        <v>4.9999999999999958E-4</v>
      </c>
      <c r="G25" s="126"/>
      <c r="H25" s="125">
        <v>6</v>
      </c>
      <c r="I25" s="125" t="s">
        <v>372</v>
      </c>
      <c r="J25" s="125" t="s">
        <v>373</v>
      </c>
      <c r="K25" s="125">
        <v>20</v>
      </c>
      <c r="L25" s="125">
        <v>24</v>
      </c>
      <c r="M25" s="125" t="s">
        <v>292</v>
      </c>
      <c r="N25" s="125" t="s">
        <v>370</v>
      </c>
      <c r="O25" s="125" t="s">
        <v>292</v>
      </c>
    </row>
    <row r="26" spans="1:15">
      <c r="A26" s="123" t="s">
        <v>429</v>
      </c>
      <c r="B26" s="124" t="s">
        <v>382</v>
      </c>
      <c r="C26" s="125">
        <v>96</v>
      </c>
      <c r="D26" s="125">
        <v>9.5999999999999992E-3</v>
      </c>
      <c r="E26" s="125">
        <v>8.6999999999999994E-3</v>
      </c>
      <c r="F26" s="125">
        <f t="shared" si="0"/>
        <v>8.9999999999999976E-4</v>
      </c>
      <c r="G26" s="126"/>
      <c r="H26" s="125">
        <v>8</v>
      </c>
      <c r="I26" s="125" t="s">
        <v>375</v>
      </c>
      <c r="J26" s="125" t="s">
        <v>383</v>
      </c>
      <c r="K26" s="125">
        <v>20</v>
      </c>
      <c r="L26" s="127">
        <v>0.4</v>
      </c>
      <c r="M26" s="125" t="s">
        <v>292</v>
      </c>
      <c r="N26" s="125" t="s">
        <v>370</v>
      </c>
      <c r="O26" s="125" t="s">
        <v>292</v>
      </c>
    </row>
    <row r="27" spans="1:15">
      <c r="A27" s="123" t="s">
        <v>429</v>
      </c>
      <c r="B27" s="124" t="s">
        <v>384</v>
      </c>
      <c r="C27" s="125">
        <v>104</v>
      </c>
      <c r="D27" s="125">
        <v>1.37E-2</v>
      </c>
      <c r="E27" s="125">
        <v>1.37E-2</v>
      </c>
      <c r="F27" s="125">
        <f t="shared" si="0"/>
        <v>0</v>
      </c>
      <c r="G27" s="126"/>
      <c r="H27" s="125">
        <v>10</v>
      </c>
      <c r="I27" s="125" t="s">
        <v>367</v>
      </c>
      <c r="J27" s="125" t="s">
        <v>368</v>
      </c>
      <c r="K27" s="125">
        <v>20</v>
      </c>
      <c r="L27" s="125" t="s">
        <v>385</v>
      </c>
      <c r="M27" s="125" t="s">
        <v>292</v>
      </c>
      <c r="N27" s="125" t="s">
        <v>370</v>
      </c>
      <c r="O27" s="125" t="s">
        <v>292</v>
      </c>
    </row>
    <row r="28" spans="1:15">
      <c r="A28" s="123" t="s">
        <v>365</v>
      </c>
      <c r="B28" s="124" t="s">
        <v>361</v>
      </c>
      <c r="C28" s="125">
        <v>108</v>
      </c>
      <c r="D28" s="125">
        <v>1.8499999999999999E-2</v>
      </c>
      <c r="E28" s="125">
        <v>1.2500000000000001E-2</v>
      </c>
      <c r="F28" s="125">
        <f t="shared" si="0"/>
        <v>5.9999999999999984E-3</v>
      </c>
      <c r="G28" s="126"/>
      <c r="H28" s="125"/>
      <c r="I28" s="125"/>
      <c r="J28" s="125"/>
      <c r="K28" s="125"/>
      <c r="L28" s="125"/>
      <c r="M28" s="125"/>
      <c r="N28" s="125"/>
      <c r="O28" s="125"/>
    </row>
    <row r="29" spans="1:15">
      <c r="A29" s="123" t="s">
        <v>365</v>
      </c>
      <c r="B29" s="124" t="s">
        <v>363</v>
      </c>
      <c r="C29" s="125">
        <v>108</v>
      </c>
      <c r="D29" s="125">
        <v>1.8499999999999999E-2</v>
      </c>
      <c r="E29" s="125">
        <v>1.2500000000000001E-2</v>
      </c>
      <c r="F29" s="125">
        <f t="shared" si="0"/>
        <v>5.9999999999999984E-3</v>
      </c>
      <c r="G29" s="126"/>
      <c r="H29" s="125"/>
      <c r="I29" s="125"/>
      <c r="J29" s="125"/>
      <c r="K29" s="125"/>
      <c r="L29" s="125"/>
      <c r="M29" s="125"/>
      <c r="N29" s="125"/>
      <c r="O29" s="125"/>
    </row>
    <row r="30" spans="1:15">
      <c r="A30" s="123" t="s">
        <v>365</v>
      </c>
      <c r="B30" s="124" t="s">
        <v>362</v>
      </c>
      <c r="C30" s="125">
        <v>108</v>
      </c>
      <c r="D30" s="125">
        <v>1.8499999999999999E-2</v>
      </c>
      <c r="E30" s="125">
        <v>1.2500000000000001E-2</v>
      </c>
      <c r="F30" s="125">
        <f t="shared" si="0"/>
        <v>5.9999999999999984E-3</v>
      </c>
      <c r="G30" s="126"/>
      <c r="H30" s="125"/>
      <c r="I30" s="125"/>
      <c r="J30" s="125"/>
      <c r="K30" s="125"/>
      <c r="L30" s="125"/>
      <c r="M30" s="125"/>
      <c r="N30" s="125"/>
      <c r="O30" s="125"/>
    </row>
    <row r="31" spans="1:15">
      <c r="A31" s="123" t="s">
        <v>429</v>
      </c>
      <c r="B31" s="124" t="s">
        <v>386</v>
      </c>
      <c r="C31" s="125">
        <v>112</v>
      </c>
      <c r="D31" s="125">
        <v>2.0400000000000001E-2</v>
      </c>
      <c r="E31" s="125">
        <v>1.8499999999999999E-2</v>
      </c>
      <c r="F31" s="125">
        <f t="shared" si="0"/>
        <v>1.9000000000000024E-3</v>
      </c>
      <c r="G31" s="126"/>
      <c r="H31" s="125">
        <v>11</v>
      </c>
      <c r="I31" s="125" t="s">
        <v>372</v>
      </c>
      <c r="J31" s="125" t="s">
        <v>373</v>
      </c>
      <c r="K31" s="125">
        <v>20</v>
      </c>
      <c r="L31" s="125">
        <v>33</v>
      </c>
      <c r="M31" s="125" t="s">
        <v>292</v>
      </c>
      <c r="N31" s="125" t="s">
        <v>370</v>
      </c>
      <c r="O31" s="125" t="s">
        <v>292</v>
      </c>
    </row>
    <row r="32" spans="1:15">
      <c r="A32" s="123" t="s">
        <v>429</v>
      </c>
      <c r="B32" s="124" t="s">
        <v>387</v>
      </c>
      <c r="C32" s="125">
        <v>120</v>
      </c>
      <c r="D32" s="125">
        <v>2.7199999999999998E-2</v>
      </c>
      <c r="E32" s="125">
        <v>2.47E-2</v>
      </c>
      <c r="F32" s="125">
        <f t="shared" si="0"/>
        <v>2.4999999999999988E-3</v>
      </c>
      <c r="G32" s="126"/>
      <c r="H32" s="125">
        <v>13</v>
      </c>
      <c r="I32" s="125" t="s">
        <v>375</v>
      </c>
      <c r="J32" s="125" t="s">
        <v>388</v>
      </c>
      <c r="K32" s="125">
        <v>20</v>
      </c>
      <c r="L32" s="127">
        <v>0.4</v>
      </c>
      <c r="M32" s="125" t="s">
        <v>292</v>
      </c>
      <c r="N32" s="125" t="s">
        <v>370</v>
      </c>
      <c r="O32" s="125" t="s">
        <v>292</v>
      </c>
    </row>
    <row r="33" spans="1:15">
      <c r="A33" s="123" t="s">
        <v>330</v>
      </c>
      <c r="B33" s="124" t="s">
        <v>298</v>
      </c>
      <c r="C33" s="125">
        <v>128</v>
      </c>
      <c r="D33" s="125">
        <v>2.8000000000000001E-2</v>
      </c>
      <c r="E33" s="125">
        <v>2.5000000000000001E-2</v>
      </c>
      <c r="F33" s="125">
        <f t="shared" si="0"/>
        <v>2.9999999999999992E-3</v>
      </c>
      <c r="G33" s="126"/>
      <c r="H33" s="125"/>
      <c r="I33" s="125"/>
      <c r="J33" s="125"/>
      <c r="K33" s="125"/>
      <c r="L33" s="125"/>
      <c r="M33" s="125"/>
      <c r="N33" s="125"/>
      <c r="O33" s="125"/>
    </row>
    <row r="34" spans="1:15">
      <c r="A34" s="123" t="s">
        <v>353</v>
      </c>
      <c r="B34" s="124" t="s">
        <v>298</v>
      </c>
      <c r="C34" s="125">
        <v>129</v>
      </c>
      <c r="D34" s="125">
        <v>2.8000000000000001E-2</v>
      </c>
      <c r="E34" s="125">
        <v>2.5000000000000001E-2</v>
      </c>
      <c r="F34" s="125">
        <f t="shared" si="0"/>
        <v>2.9999999999999992E-3</v>
      </c>
      <c r="G34" s="126"/>
      <c r="H34" s="125"/>
      <c r="I34" s="125"/>
      <c r="J34" s="125"/>
      <c r="K34" s="125"/>
      <c r="L34" s="125"/>
      <c r="M34" s="125"/>
      <c r="N34" s="125"/>
      <c r="O34" s="125"/>
    </row>
    <row r="35" spans="1:15">
      <c r="A35" s="123" t="s">
        <v>355</v>
      </c>
      <c r="B35" s="124" t="s">
        <v>298</v>
      </c>
      <c r="C35" s="125">
        <v>130</v>
      </c>
      <c r="D35" s="125">
        <v>2.8000000000000001E-2</v>
      </c>
      <c r="E35" s="125">
        <v>2.5000000000000001E-2</v>
      </c>
      <c r="F35" s="125">
        <f t="shared" si="0"/>
        <v>2.9999999999999992E-3</v>
      </c>
      <c r="G35" s="126"/>
      <c r="H35" s="125"/>
      <c r="I35" s="125"/>
      <c r="J35" s="125"/>
      <c r="K35" s="125"/>
      <c r="L35" s="125"/>
      <c r="M35" s="125"/>
      <c r="N35" s="125"/>
      <c r="O35" s="125"/>
    </row>
    <row r="36" spans="1:15">
      <c r="A36" s="123" t="s">
        <v>330</v>
      </c>
      <c r="B36" s="124" t="s">
        <v>299</v>
      </c>
      <c r="C36" s="125">
        <v>136</v>
      </c>
      <c r="D36" s="125">
        <v>2.8000000000000001E-2</v>
      </c>
      <c r="E36" s="125">
        <v>2.5000000000000001E-2</v>
      </c>
      <c r="F36" s="125">
        <f t="shared" si="0"/>
        <v>2.9999999999999992E-3</v>
      </c>
      <c r="G36" s="126"/>
      <c r="H36" s="125"/>
      <c r="I36" s="125"/>
      <c r="J36" s="125"/>
      <c r="K36" s="125"/>
      <c r="L36" s="125"/>
      <c r="M36" s="125"/>
      <c r="N36" s="125"/>
      <c r="O36" s="125"/>
    </row>
    <row r="37" spans="1:15">
      <c r="A37" s="123" t="s">
        <v>353</v>
      </c>
      <c r="B37" s="124" t="s">
        <v>299</v>
      </c>
      <c r="C37" s="125">
        <v>137</v>
      </c>
      <c r="D37" s="125">
        <v>2.8000000000000001E-2</v>
      </c>
      <c r="E37" s="125">
        <v>2.5000000000000001E-2</v>
      </c>
      <c r="F37" s="125">
        <f t="shared" si="0"/>
        <v>2.9999999999999992E-3</v>
      </c>
      <c r="G37" s="126"/>
      <c r="H37" s="125"/>
      <c r="I37" s="125"/>
      <c r="J37" s="125"/>
      <c r="K37" s="125"/>
      <c r="L37" s="125"/>
      <c r="M37" s="125"/>
      <c r="N37" s="125"/>
      <c r="O37" s="125"/>
    </row>
    <row r="38" spans="1:15">
      <c r="A38" s="123" t="s">
        <v>355</v>
      </c>
      <c r="B38" s="124" t="s">
        <v>299</v>
      </c>
      <c r="C38" s="125">
        <v>138</v>
      </c>
      <c r="D38" s="125">
        <v>2.8000000000000001E-2</v>
      </c>
      <c r="E38" s="125">
        <v>2.5000000000000001E-2</v>
      </c>
      <c r="F38" s="125">
        <f t="shared" si="0"/>
        <v>2.9999999999999992E-3</v>
      </c>
      <c r="G38" s="126"/>
      <c r="H38" s="125"/>
      <c r="I38" s="125"/>
      <c r="J38" s="125"/>
      <c r="K38" s="125"/>
      <c r="L38" s="125"/>
      <c r="M38" s="125"/>
      <c r="N38" s="125"/>
      <c r="O38" s="125"/>
    </row>
    <row r="39" spans="1:15">
      <c r="A39" s="123" t="s">
        <v>429</v>
      </c>
      <c r="B39" s="124" t="s">
        <v>389</v>
      </c>
      <c r="C39" s="125">
        <v>144</v>
      </c>
      <c r="D39" s="125">
        <v>3.6600000000000001E-2</v>
      </c>
      <c r="E39" s="125">
        <v>3.32E-2</v>
      </c>
      <c r="F39" s="125">
        <f t="shared" si="0"/>
        <v>3.4000000000000002E-3</v>
      </c>
      <c r="G39" s="126"/>
      <c r="H39" s="125">
        <v>15</v>
      </c>
      <c r="I39" s="125" t="s">
        <v>367</v>
      </c>
      <c r="J39" s="125" t="s">
        <v>368</v>
      </c>
      <c r="K39" s="125">
        <v>20</v>
      </c>
      <c r="L39" s="125" t="s">
        <v>390</v>
      </c>
      <c r="M39" s="125" t="s">
        <v>292</v>
      </c>
      <c r="N39" s="125" t="s">
        <v>370</v>
      </c>
      <c r="O39" s="125" t="s">
        <v>292</v>
      </c>
    </row>
    <row r="40" spans="1:15">
      <c r="A40" s="123" t="s">
        <v>429</v>
      </c>
      <c r="B40" s="124" t="s">
        <v>391</v>
      </c>
      <c r="C40" s="125">
        <v>152</v>
      </c>
      <c r="D40" s="125">
        <v>4.24E-2</v>
      </c>
      <c r="E40" s="125">
        <v>3.85E-2</v>
      </c>
      <c r="F40" s="125">
        <f t="shared" si="0"/>
        <v>3.9000000000000007E-3</v>
      </c>
      <c r="G40" s="126"/>
      <c r="H40" s="125">
        <v>16</v>
      </c>
      <c r="I40" s="125" t="s">
        <v>378</v>
      </c>
      <c r="J40" s="125" t="s">
        <v>392</v>
      </c>
      <c r="K40" s="125">
        <v>20</v>
      </c>
      <c r="L40" s="125" t="s">
        <v>292</v>
      </c>
      <c r="M40" s="125">
        <v>1500</v>
      </c>
      <c r="N40" s="125" t="s">
        <v>370</v>
      </c>
      <c r="O40" s="125" t="s">
        <v>292</v>
      </c>
    </row>
    <row r="41" spans="1:15">
      <c r="A41" s="123" t="s">
        <v>429</v>
      </c>
      <c r="B41" s="124" t="s">
        <v>393</v>
      </c>
      <c r="C41" s="125">
        <v>160</v>
      </c>
      <c r="D41" s="125">
        <v>4.9200000000000001E-2</v>
      </c>
      <c r="E41" s="125">
        <v>4.4699999999999997E-2</v>
      </c>
      <c r="F41" s="125">
        <f t="shared" si="0"/>
        <v>4.500000000000004E-3</v>
      </c>
      <c r="G41" s="126"/>
      <c r="H41" s="125">
        <v>17</v>
      </c>
      <c r="I41" s="125" t="s">
        <v>372</v>
      </c>
      <c r="J41" s="125" t="s">
        <v>373</v>
      </c>
      <c r="K41" s="125">
        <v>20</v>
      </c>
      <c r="L41" s="125">
        <v>44</v>
      </c>
      <c r="M41" s="125" t="s">
        <v>292</v>
      </c>
      <c r="N41" s="125" t="s">
        <v>370</v>
      </c>
      <c r="O41" s="125" t="s">
        <v>292</v>
      </c>
    </row>
    <row r="42" spans="1:15">
      <c r="A42" s="123" t="s">
        <v>429</v>
      </c>
      <c r="B42" s="124" t="s">
        <v>394</v>
      </c>
      <c r="C42" s="125">
        <v>168</v>
      </c>
      <c r="D42" s="125">
        <v>5.7200000000000001E-2</v>
      </c>
      <c r="E42" s="125">
        <v>5.1999999999999998E-2</v>
      </c>
      <c r="F42" s="125">
        <f t="shared" si="0"/>
        <v>5.2000000000000032E-3</v>
      </c>
      <c r="G42" s="126"/>
      <c r="H42" s="125">
        <v>18</v>
      </c>
      <c r="I42" s="125" t="s">
        <v>375</v>
      </c>
      <c r="J42" s="125" t="s">
        <v>395</v>
      </c>
      <c r="K42" s="125">
        <v>20</v>
      </c>
      <c r="L42" s="127">
        <v>0.4</v>
      </c>
      <c r="M42" s="125" t="s">
        <v>292</v>
      </c>
      <c r="N42" s="125" t="s">
        <v>370</v>
      </c>
      <c r="O42" s="125" t="s">
        <v>292</v>
      </c>
    </row>
    <row r="43" spans="1:15">
      <c r="A43" s="123" t="s">
        <v>429</v>
      </c>
      <c r="B43" s="124" t="s">
        <v>396</v>
      </c>
      <c r="C43" s="125">
        <v>176</v>
      </c>
      <c r="D43" s="125">
        <v>7.6999999999999999E-2</v>
      </c>
      <c r="E43" s="125">
        <v>7.0000000000000007E-2</v>
      </c>
      <c r="F43" s="125">
        <f t="shared" si="0"/>
        <v>6.9999999999999923E-3</v>
      </c>
      <c r="G43" s="126"/>
      <c r="H43" s="125">
        <v>20</v>
      </c>
      <c r="I43" s="125" t="s">
        <v>367</v>
      </c>
      <c r="J43" s="125" t="s">
        <v>368</v>
      </c>
      <c r="K43" s="125">
        <v>20</v>
      </c>
      <c r="L43" s="125" t="s">
        <v>397</v>
      </c>
      <c r="M43" s="125" t="s">
        <v>292</v>
      </c>
      <c r="N43" s="125" t="s">
        <v>370</v>
      </c>
      <c r="O43" s="125" t="s">
        <v>292</v>
      </c>
    </row>
    <row r="44" spans="1:15">
      <c r="A44" s="123" t="s">
        <v>429</v>
      </c>
      <c r="B44" s="124" t="s">
        <v>398</v>
      </c>
      <c r="C44" s="125">
        <v>184</v>
      </c>
      <c r="D44" s="125">
        <v>9.4100000000000003E-2</v>
      </c>
      <c r="E44" s="125">
        <v>8.5500000000000007E-2</v>
      </c>
      <c r="F44" s="125">
        <f t="shared" si="0"/>
        <v>8.5999999999999965E-3</v>
      </c>
      <c r="G44" s="126"/>
      <c r="H44" s="125">
        <v>22</v>
      </c>
      <c r="I44" s="125" t="s">
        <v>399</v>
      </c>
      <c r="J44" s="125" t="s">
        <v>373</v>
      </c>
      <c r="K44" s="125">
        <v>20</v>
      </c>
      <c r="L44" s="127">
        <v>0.09</v>
      </c>
      <c r="M44" s="125" t="s">
        <v>292</v>
      </c>
      <c r="N44" s="125" t="s">
        <v>370</v>
      </c>
      <c r="O44" s="125" t="s">
        <v>292</v>
      </c>
    </row>
    <row r="45" spans="1:15">
      <c r="A45" s="123" t="s">
        <v>429</v>
      </c>
      <c r="B45" s="124" t="s">
        <v>400</v>
      </c>
      <c r="C45" s="125">
        <v>192</v>
      </c>
      <c r="D45" s="125">
        <v>0.1142</v>
      </c>
      <c r="E45" s="125">
        <v>9.4700000000000006E-2</v>
      </c>
      <c r="F45" s="125">
        <f t="shared" si="0"/>
        <v>1.949999999999999E-2</v>
      </c>
      <c r="G45" s="126"/>
      <c r="H45" s="125">
        <v>23</v>
      </c>
      <c r="I45" s="125" t="s">
        <v>375</v>
      </c>
      <c r="J45" s="125" t="s">
        <v>401</v>
      </c>
      <c r="K45" s="125">
        <v>20</v>
      </c>
      <c r="L45" s="127">
        <v>0.4</v>
      </c>
      <c r="M45" s="125" t="s">
        <v>292</v>
      </c>
      <c r="N45" s="125" t="s">
        <v>370</v>
      </c>
      <c r="O45" s="125" t="s">
        <v>292</v>
      </c>
    </row>
    <row r="46" spans="1:15">
      <c r="A46" s="123" t="s">
        <v>429</v>
      </c>
      <c r="B46" s="124" t="s">
        <v>402</v>
      </c>
      <c r="C46" s="125">
        <v>200</v>
      </c>
      <c r="D46" s="125">
        <v>0.12759999999999999</v>
      </c>
      <c r="E46" s="125">
        <v>0.11600000000000001</v>
      </c>
      <c r="F46" s="125">
        <f t="shared" si="0"/>
        <v>1.1599999999999985E-2</v>
      </c>
      <c r="G46" s="126"/>
      <c r="H46" s="125">
        <v>25</v>
      </c>
      <c r="I46" s="125" t="s">
        <v>367</v>
      </c>
      <c r="J46" s="125" t="s">
        <v>368</v>
      </c>
      <c r="K46" s="125">
        <v>20</v>
      </c>
      <c r="L46" s="125" t="s">
        <v>403</v>
      </c>
      <c r="M46" s="125" t="s">
        <v>292</v>
      </c>
      <c r="N46" s="125" t="s">
        <v>370</v>
      </c>
      <c r="O46" s="125" t="s">
        <v>292</v>
      </c>
    </row>
    <row r="47" spans="1:15">
      <c r="A47" s="123" t="s">
        <v>330</v>
      </c>
      <c r="B47" s="124" t="s">
        <v>300</v>
      </c>
      <c r="C47" s="125">
        <v>208</v>
      </c>
      <c r="D47" s="125">
        <v>0.13750000000000001</v>
      </c>
      <c r="E47" s="125">
        <v>0.125</v>
      </c>
      <c r="F47" s="125">
        <f t="shared" si="0"/>
        <v>1.2500000000000011E-2</v>
      </c>
      <c r="G47" s="126"/>
      <c r="H47" s="125"/>
      <c r="I47" s="125"/>
      <c r="J47" s="125"/>
      <c r="K47" s="125"/>
      <c r="L47" s="125"/>
      <c r="M47" s="125"/>
      <c r="N47" s="125"/>
      <c r="O47" s="125"/>
    </row>
    <row r="48" spans="1:15">
      <c r="A48" s="123" t="s">
        <v>353</v>
      </c>
      <c r="B48" s="124" t="s">
        <v>300</v>
      </c>
      <c r="C48" s="125">
        <v>209</v>
      </c>
      <c r="D48" s="125">
        <v>0.13750000000000001</v>
      </c>
      <c r="E48" s="125">
        <v>0.125</v>
      </c>
      <c r="F48" s="125">
        <f t="shared" si="0"/>
        <v>1.2500000000000011E-2</v>
      </c>
      <c r="G48" s="126"/>
      <c r="H48" s="125"/>
      <c r="I48" s="125"/>
      <c r="J48" s="125"/>
      <c r="K48" s="125"/>
      <c r="L48" s="125"/>
      <c r="M48" s="125"/>
      <c r="N48" s="125"/>
      <c r="O48" s="125"/>
    </row>
    <row r="49" spans="1:15">
      <c r="A49" s="123" t="s">
        <v>355</v>
      </c>
      <c r="B49" s="124" t="s">
        <v>300</v>
      </c>
      <c r="C49" s="125">
        <v>210</v>
      </c>
      <c r="D49" s="125">
        <v>0.13750000000000001</v>
      </c>
      <c r="E49" s="125">
        <v>0.125</v>
      </c>
      <c r="F49" s="125">
        <f t="shared" si="0"/>
        <v>1.2500000000000011E-2</v>
      </c>
      <c r="G49" s="126"/>
      <c r="H49" s="125"/>
      <c r="I49" s="125"/>
      <c r="J49" s="125"/>
      <c r="K49" s="125"/>
      <c r="L49" s="125"/>
      <c r="M49" s="125"/>
      <c r="N49" s="125"/>
      <c r="O49" s="125"/>
    </row>
    <row r="50" spans="1:15">
      <c r="A50" s="123" t="s">
        <v>330</v>
      </c>
      <c r="B50" s="124" t="s">
        <v>301</v>
      </c>
      <c r="C50" s="125">
        <v>216</v>
      </c>
      <c r="D50" s="125">
        <v>0.13750000000000001</v>
      </c>
      <c r="E50" s="125">
        <v>0.125</v>
      </c>
      <c r="F50" s="125">
        <f t="shared" si="0"/>
        <v>1.2500000000000011E-2</v>
      </c>
      <c r="G50" s="126"/>
      <c r="H50" s="125"/>
      <c r="I50" s="125"/>
      <c r="J50" s="125"/>
      <c r="K50" s="125"/>
      <c r="L50" s="125"/>
      <c r="M50" s="125"/>
      <c r="N50" s="125"/>
      <c r="O50" s="125"/>
    </row>
    <row r="51" spans="1:15">
      <c r="A51" s="123" t="s">
        <v>353</v>
      </c>
      <c r="B51" s="124" t="s">
        <v>301</v>
      </c>
      <c r="C51" s="125">
        <v>217</v>
      </c>
      <c r="D51" s="125">
        <v>0.13750000000000001</v>
      </c>
      <c r="E51" s="125">
        <v>0.125</v>
      </c>
      <c r="F51" s="125">
        <f t="shared" si="0"/>
        <v>1.2500000000000011E-2</v>
      </c>
      <c r="G51" s="126"/>
      <c r="H51" s="125"/>
      <c r="I51" s="125"/>
      <c r="J51" s="125"/>
      <c r="K51" s="125"/>
      <c r="L51" s="125"/>
      <c r="M51" s="125"/>
      <c r="N51" s="125"/>
      <c r="O51" s="125"/>
    </row>
    <row r="52" spans="1:15">
      <c r="A52" s="123" t="s">
        <v>355</v>
      </c>
      <c r="B52" s="124" t="s">
        <v>301</v>
      </c>
      <c r="C52" s="125">
        <v>218</v>
      </c>
      <c r="D52" s="125">
        <v>0.13750000000000001</v>
      </c>
      <c r="E52" s="125">
        <v>0.125</v>
      </c>
      <c r="F52" s="125">
        <f t="shared" si="0"/>
        <v>1.2500000000000011E-2</v>
      </c>
      <c r="G52" s="126"/>
      <c r="H52" s="125"/>
      <c r="I52" s="125"/>
      <c r="J52" s="125"/>
      <c r="K52" s="125"/>
      <c r="L52" s="125"/>
      <c r="M52" s="125"/>
      <c r="N52" s="125"/>
      <c r="O52" s="125"/>
    </row>
    <row r="53" spans="1:15">
      <c r="A53" s="123" t="s">
        <v>330</v>
      </c>
      <c r="B53" s="124" t="s">
        <v>302</v>
      </c>
      <c r="C53" s="125">
        <v>224</v>
      </c>
      <c r="D53" s="125">
        <v>0.13750000000000001</v>
      </c>
      <c r="E53" s="125">
        <v>0.125</v>
      </c>
      <c r="F53" s="125">
        <f t="shared" si="0"/>
        <v>1.2500000000000011E-2</v>
      </c>
      <c r="G53" s="126"/>
      <c r="H53" s="125"/>
      <c r="I53" s="125"/>
      <c r="J53" s="125"/>
      <c r="K53" s="125"/>
      <c r="L53" s="125"/>
      <c r="M53" s="125"/>
      <c r="N53" s="125"/>
      <c r="O53" s="125"/>
    </row>
    <row r="54" spans="1:15">
      <c r="A54" s="123" t="s">
        <v>353</v>
      </c>
      <c r="B54" s="124" t="s">
        <v>302</v>
      </c>
      <c r="C54" s="125">
        <v>225</v>
      </c>
      <c r="D54" s="125">
        <v>0.13750000000000001</v>
      </c>
      <c r="E54" s="125">
        <v>0.125</v>
      </c>
      <c r="F54" s="125">
        <f t="shared" si="0"/>
        <v>1.2500000000000011E-2</v>
      </c>
      <c r="G54" s="126"/>
      <c r="H54" s="125"/>
      <c r="I54" s="125"/>
      <c r="J54" s="125"/>
      <c r="K54" s="125"/>
      <c r="L54" s="125"/>
      <c r="M54" s="125"/>
      <c r="N54" s="125"/>
      <c r="O54" s="125"/>
    </row>
    <row r="55" spans="1:15">
      <c r="A55" s="123" t="s">
        <v>355</v>
      </c>
      <c r="B55" s="124" t="s">
        <v>302</v>
      </c>
      <c r="C55" s="125">
        <v>226</v>
      </c>
      <c r="D55" s="125">
        <v>0.13750000000000001</v>
      </c>
      <c r="E55" s="125">
        <v>0.125</v>
      </c>
      <c r="F55" s="125">
        <f t="shared" si="0"/>
        <v>1.2500000000000011E-2</v>
      </c>
      <c r="G55" s="126"/>
      <c r="H55" s="125"/>
      <c r="I55" s="125"/>
      <c r="J55" s="125"/>
      <c r="K55" s="125"/>
      <c r="L55" s="125"/>
      <c r="M55" s="125"/>
      <c r="N55" s="125"/>
      <c r="O55" s="125"/>
    </row>
    <row r="56" spans="1:15">
      <c r="A56" s="123" t="s">
        <v>330</v>
      </c>
      <c r="B56" s="124" t="s">
        <v>303</v>
      </c>
      <c r="C56" s="125">
        <v>232</v>
      </c>
      <c r="D56" s="125">
        <v>0.13750000000000001</v>
      </c>
      <c r="E56" s="125">
        <v>0.125</v>
      </c>
      <c r="F56" s="125">
        <f t="shared" si="0"/>
        <v>1.2500000000000011E-2</v>
      </c>
      <c r="G56" s="126"/>
      <c r="H56" s="125"/>
      <c r="I56" s="125"/>
      <c r="J56" s="125"/>
      <c r="K56" s="125"/>
      <c r="L56" s="125"/>
      <c r="M56" s="125"/>
      <c r="N56" s="125"/>
      <c r="O56" s="125"/>
    </row>
    <row r="57" spans="1:15">
      <c r="A57" s="123" t="s">
        <v>353</v>
      </c>
      <c r="B57" s="124" t="s">
        <v>303</v>
      </c>
      <c r="C57" s="125">
        <v>233</v>
      </c>
      <c r="D57" s="125">
        <v>0.13750000000000001</v>
      </c>
      <c r="E57" s="125">
        <v>0.125</v>
      </c>
      <c r="F57" s="125">
        <f t="shared" si="0"/>
        <v>1.2500000000000011E-2</v>
      </c>
      <c r="G57" s="126"/>
      <c r="H57" s="125"/>
      <c r="I57" s="125"/>
      <c r="J57" s="125"/>
      <c r="K57" s="125"/>
      <c r="L57" s="125"/>
      <c r="M57" s="125"/>
      <c r="N57" s="125"/>
      <c r="O57" s="125"/>
    </row>
    <row r="58" spans="1:15">
      <c r="A58" s="123" t="s">
        <v>355</v>
      </c>
      <c r="B58" s="124" t="s">
        <v>303</v>
      </c>
      <c r="C58" s="125">
        <v>234</v>
      </c>
      <c r="D58" s="125">
        <v>0.13750000000000001</v>
      </c>
      <c r="E58" s="125">
        <v>0.125</v>
      </c>
      <c r="F58" s="125">
        <f t="shared" si="0"/>
        <v>1.2500000000000011E-2</v>
      </c>
      <c r="G58" s="126"/>
      <c r="H58" s="125"/>
      <c r="I58" s="125"/>
      <c r="J58" s="125"/>
      <c r="K58" s="125"/>
      <c r="L58" s="125"/>
      <c r="M58" s="125"/>
      <c r="N58" s="125"/>
      <c r="O58" s="125"/>
    </row>
    <row r="59" spans="1:15">
      <c r="A59" s="123" t="s">
        <v>330</v>
      </c>
      <c r="B59" s="124" t="s">
        <v>304</v>
      </c>
      <c r="C59" s="125">
        <v>240</v>
      </c>
      <c r="D59" s="125">
        <v>0.13750000000000001</v>
      </c>
      <c r="E59" s="125">
        <v>0.125</v>
      </c>
      <c r="F59" s="125">
        <f t="shared" si="0"/>
        <v>1.2500000000000011E-2</v>
      </c>
      <c r="G59" s="126"/>
      <c r="H59" s="125"/>
      <c r="I59" s="125"/>
      <c r="J59" s="125"/>
      <c r="K59" s="125"/>
      <c r="L59" s="125"/>
      <c r="M59" s="125"/>
      <c r="N59" s="125"/>
      <c r="O59" s="125"/>
    </row>
    <row r="60" spans="1:15">
      <c r="A60" s="123" t="s">
        <v>353</v>
      </c>
      <c r="B60" s="124" t="s">
        <v>304</v>
      </c>
      <c r="C60" s="125">
        <v>241</v>
      </c>
      <c r="D60" s="125">
        <v>0.13750000000000001</v>
      </c>
      <c r="E60" s="125">
        <v>0.125</v>
      </c>
      <c r="F60" s="125">
        <f t="shared" si="0"/>
        <v>1.2500000000000011E-2</v>
      </c>
      <c r="G60" s="126"/>
      <c r="H60" s="125"/>
      <c r="I60" s="125"/>
      <c r="J60" s="125"/>
      <c r="K60" s="125"/>
      <c r="L60" s="125"/>
      <c r="M60" s="125"/>
      <c r="N60" s="125"/>
      <c r="O60" s="125"/>
    </row>
    <row r="61" spans="1:15">
      <c r="A61" s="123" t="s">
        <v>355</v>
      </c>
      <c r="B61" s="124" t="s">
        <v>304</v>
      </c>
      <c r="C61" s="125">
        <v>242</v>
      </c>
      <c r="D61" s="125">
        <v>0.13750000000000001</v>
      </c>
      <c r="E61" s="125">
        <v>0.125</v>
      </c>
      <c r="F61" s="125">
        <f t="shared" si="0"/>
        <v>1.2500000000000011E-2</v>
      </c>
      <c r="G61" s="126"/>
      <c r="H61" s="125"/>
      <c r="I61" s="125"/>
      <c r="J61" s="125"/>
      <c r="K61" s="125"/>
      <c r="L61" s="125"/>
      <c r="M61" s="125"/>
      <c r="N61" s="125"/>
      <c r="O61" s="125"/>
    </row>
    <row r="62" spans="1:15">
      <c r="A62" s="123" t="s">
        <v>330</v>
      </c>
      <c r="B62" s="124" t="s">
        <v>305</v>
      </c>
      <c r="C62" s="125">
        <v>248</v>
      </c>
      <c r="D62" s="125">
        <v>0.13750000000000001</v>
      </c>
      <c r="E62" s="125">
        <v>0.125</v>
      </c>
      <c r="F62" s="125">
        <f t="shared" si="0"/>
        <v>1.2500000000000011E-2</v>
      </c>
      <c r="G62" s="126"/>
      <c r="H62" s="125"/>
      <c r="I62" s="125"/>
      <c r="J62" s="125"/>
      <c r="K62" s="125"/>
      <c r="L62" s="125"/>
      <c r="M62" s="125"/>
      <c r="N62" s="125"/>
      <c r="O62" s="125"/>
    </row>
    <row r="63" spans="1:15">
      <c r="A63" s="123" t="s">
        <v>353</v>
      </c>
      <c r="B63" s="124" t="s">
        <v>305</v>
      </c>
      <c r="C63" s="125">
        <v>249</v>
      </c>
      <c r="D63" s="125">
        <v>0.13750000000000001</v>
      </c>
      <c r="E63" s="125">
        <v>0.125</v>
      </c>
      <c r="F63" s="125">
        <f t="shared" si="0"/>
        <v>1.2500000000000011E-2</v>
      </c>
      <c r="G63" s="126"/>
      <c r="H63" s="125"/>
      <c r="I63" s="125"/>
      <c r="J63" s="125"/>
      <c r="K63" s="125"/>
      <c r="L63" s="125"/>
      <c r="M63" s="125"/>
      <c r="N63" s="125"/>
      <c r="O63" s="125"/>
    </row>
    <row r="64" spans="1:15">
      <c r="A64" s="123" t="s">
        <v>355</v>
      </c>
      <c r="B64" s="124" t="s">
        <v>305</v>
      </c>
      <c r="C64" s="125">
        <v>250</v>
      </c>
      <c r="D64" s="125">
        <v>0.13750000000000001</v>
      </c>
      <c r="E64" s="125">
        <v>0.125</v>
      </c>
      <c r="F64" s="125">
        <f t="shared" si="0"/>
        <v>1.2500000000000011E-2</v>
      </c>
      <c r="G64" s="126"/>
      <c r="H64" s="125"/>
      <c r="I64" s="125"/>
      <c r="J64" s="125"/>
      <c r="K64" s="125"/>
      <c r="L64" s="125"/>
      <c r="M64" s="125"/>
      <c r="N64" s="125"/>
      <c r="O64" s="125"/>
    </row>
    <row r="65" spans="1:15">
      <c r="A65" s="123" t="s">
        <v>330</v>
      </c>
      <c r="B65" s="124" t="s">
        <v>306</v>
      </c>
      <c r="C65" s="125">
        <v>256</v>
      </c>
      <c r="D65" s="125">
        <v>0.13750000000000001</v>
      </c>
      <c r="E65" s="125">
        <v>0.125</v>
      </c>
      <c r="F65" s="125">
        <f t="shared" si="0"/>
        <v>1.2500000000000011E-2</v>
      </c>
      <c r="G65" s="126"/>
      <c r="H65" s="125"/>
      <c r="I65" s="125"/>
      <c r="J65" s="125"/>
      <c r="K65" s="125"/>
      <c r="L65" s="125"/>
      <c r="M65" s="125"/>
      <c r="N65" s="125"/>
      <c r="O65" s="125"/>
    </row>
    <row r="66" spans="1:15">
      <c r="A66" s="123" t="s">
        <v>353</v>
      </c>
      <c r="B66" s="124" t="s">
        <v>306</v>
      </c>
      <c r="C66" s="125">
        <v>257</v>
      </c>
      <c r="D66" s="125">
        <v>0.13750000000000001</v>
      </c>
      <c r="E66" s="125">
        <v>0.125</v>
      </c>
      <c r="F66" s="125">
        <f t="shared" ref="F66:F129" si="1">D66-E66</f>
        <v>1.2500000000000011E-2</v>
      </c>
      <c r="G66" s="126"/>
      <c r="H66" s="125"/>
      <c r="I66" s="125"/>
      <c r="J66" s="125"/>
      <c r="K66" s="125"/>
      <c r="L66" s="125"/>
      <c r="M66" s="125"/>
      <c r="N66" s="125"/>
      <c r="O66" s="125"/>
    </row>
    <row r="67" spans="1:15">
      <c r="A67" s="123" t="s">
        <v>355</v>
      </c>
      <c r="B67" s="124" t="s">
        <v>306</v>
      </c>
      <c r="C67" s="125">
        <v>258</v>
      </c>
      <c r="D67" s="125">
        <v>0.13750000000000001</v>
      </c>
      <c r="E67" s="125">
        <v>0.125</v>
      </c>
      <c r="F67" s="125">
        <f t="shared" si="1"/>
        <v>1.2500000000000011E-2</v>
      </c>
      <c r="G67" s="126"/>
      <c r="H67" s="125"/>
      <c r="I67" s="125"/>
      <c r="J67" s="125"/>
      <c r="K67" s="125"/>
      <c r="L67" s="125"/>
      <c r="M67" s="125"/>
      <c r="N67" s="125"/>
      <c r="O67" s="125"/>
    </row>
    <row r="68" spans="1:15">
      <c r="A68" s="123" t="s">
        <v>330</v>
      </c>
      <c r="B68" s="124" t="s">
        <v>307</v>
      </c>
      <c r="C68" s="125">
        <v>264</v>
      </c>
      <c r="D68" s="125">
        <v>0.13750000000000001</v>
      </c>
      <c r="E68" s="125">
        <v>0.125</v>
      </c>
      <c r="F68" s="125">
        <f t="shared" si="1"/>
        <v>1.2500000000000011E-2</v>
      </c>
      <c r="G68" s="126"/>
      <c r="H68" s="125"/>
      <c r="I68" s="125"/>
      <c r="J68" s="125"/>
      <c r="K68" s="125"/>
      <c r="L68" s="125"/>
      <c r="M68" s="125"/>
      <c r="N68" s="125"/>
      <c r="O68" s="125"/>
    </row>
    <row r="69" spans="1:15">
      <c r="A69" s="123" t="s">
        <v>353</v>
      </c>
      <c r="B69" s="124" t="s">
        <v>307</v>
      </c>
      <c r="C69" s="125">
        <v>265</v>
      </c>
      <c r="D69" s="125">
        <v>0.13750000000000001</v>
      </c>
      <c r="E69" s="125">
        <v>0.125</v>
      </c>
      <c r="F69" s="125">
        <f t="shared" si="1"/>
        <v>1.2500000000000011E-2</v>
      </c>
      <c r="G69" s="126"/>
      <c r="H69" s="125"/>
      <c r="I69" s="125"/>
      <c r="J69" s="125"/>
      <c r="K69" s="125"/>
      <c r="L69" s="125"/>
      <c r="M69" s="125"/>
      <c r="N69" s="125"/>
      <c r="O69" s="125"/>
    </row>
    <row r="70" spans="1:15">
      <c r="A70" s="123" t="s">
        <v>355</v>
      </c>
      <c r="B70" s="124" t="s">
        <v>307</v>
      </c>
      <c r="C70" s="125">
        <v>266</v>
      </c>
      <c r="D70" s="125">
        <v>0.13750000000000001</v>
      </c>
      <c r="E70" s="125">
        <v>0.125</v>
      </c>
      <c r="F70" s="125">
        <f t="shared" si="1"/>
        <v>1.2500000000000011E-2</v>
      </c>
      <c r="G70" s="126"/>
      <c r="H70" s="125"/>
      <c r="I70" s="125"/>
      <c r="J70" s="125"/>
      <c r="K70" s="125"/>
      <c r="L70" s="125"/>
      <c r="M70" s="125"/>
      <c r="N70" s="125"/>
      <c r="O70" s="125"/>
    </row>
    <row r="71" spans="1:15">
      <c r="A71" s="123" t="s">
        <v>429</v>
      </c>
      <c r="B71" s="124" t="s">
        <v>404</v>
      </c>
      <c r="C71" s="125">
        <v>272</v>
      </c>
      <c r="D71" s="125">
        <v>0.1411</v>
      </c>
      <c r="E71" s="125">
        <v>0.12820000000000001</v>
      </c>
      <c r="F71" s="125">
        <f t="shared" si="1"/>
        <v>1.2899999999999995E-2</v>
      </c>
      <c r="G71" s="126"/>
      <c r="H71" s="125">
        <v>26</v>
      </c>
      <c r="I71" s="125" t="s">
        <v>378</v>
      </c>
      <c r="J71" s="125" t="s">
        <v>405</v>
      </c>
      <c r="K71" s="125">
        <v>20</v>
      </c>
      <c r="L71" s="125" t="s">
        <v>292</v>
      </c>
      <c r="M71" s="125">
        <v>1500</v>
      </c>
      <c r="N71" s="125" t="s">
        <v>370</v>
      </c>
      <c r="O71" s="125" t="s">
        <v>292</v>
      </c>
    </row>
    <row r="72" spans="1:15">
      <c r="A72" s="123" t="s">
        <v>429</v>
      </c>
      <c r="B72" s="124" t="s">
        <v>406</v>
      </c>
      <c r="C72" s="125">
        <v>280</v>
      </c>
      <c r="D72" s="125">
        <v>0.15620000000000001</v>
      </c>
      <c r="E72" s="125">
        <v>0.14199999999999999</v>
      </c>
      <c r="F72" s="125">
        <f t="shared" si="1"/>
        <v>1.4200000000000018E-2</v>
      </c>
      <c r="G72" s="126"/>
      <c r="H72" s="125">
        <v>27</v>
      </c>
      <c r="I72" s="125" t="s">
        <v>375</v>
      </c>
      <c r="J72" s="125" t="s">
        <v>407</v>
      </c>
      <c r="K72" s="125">
        <v>20</v>
      </c>
      <c r="L72" s="127">
        <v>0.4</v>
      </c>
      <c r="M72" s="125" t="s">
        <v>292</v>
      </c>
      <c r="N72" s="125" t="s">
        <v>370</v>
      </c>
      <c r="O72" s="125" t="s">
        <v>292</v>
      </c>
    </row>
    <row r="73" spans="1:15">
      <c r="A73" s="123" t="s">
        <v>429</v>
      </c>
      <c r="B73" s="124" t="s">
        <v>408</v>
      </c>
      <c r="C73" s="125">
        <v>288</v>
      </c>
      <c r="D73" s="125">
        <v>0.19109999999999999</v>
      </c>
      <c r="E73" s="125">
        <v>0.17369999999999999</v>
      </c>
      <c r="F73" s="125">
        <f t="shared" si="1"/>
        <v>1.7399999999999999E-2</v>
      </c>
      <c r="G73" s="126"/>
      <c r="H73" s="125">
        <v>29</v>
      </c>
      <c r="I73" s="125" t="s">
        <v>399</v>
      </c>
      <c r="J73" s="125" t="s">
        <v>373</v>
      </c>
      <c r="K73" s="125">
        <v>20</v>
      </c>
      <c r="L73" s="127">
        <v>0.12</v>
      </c>
      <c r="M73" s="125" t="s">
        <v>292</v>
      </c>
      <c r="N73" s="125" t="s">
        <v>370</v>
      </c>
      <c r="O73" s="125" t="s">
        <v>292</v>
      </c>
    </row>
    <row r="74" spans="1:15">
      <c r="A74" s="123" t="s">
        <v>429</v>
      </c>
      <c r="B74" s="124" t="s">
        <v>409</v>
      </c>
      <c r="C74" s="125">
        <v>296</v>
      </c>
      <c r="D74" s="125">
        <v>0.21149999999999999</v>
      </c>
      <c r="E74" s="125">
        <v>0.19220000000000001</v>
      </c>
      <c r="F74" s="125">
        <f t="shared" si="1"/>
        <v>1.9299999999999984E-2</v>
      </c>
      <c r="G74" s="126"/>
      <c r="H74" s="125">
        <v>30</v>
      </c>
      <c r="I74" s="125" t="s">
        <v>367</v>
      </c>
      <c r="J74" s="125" t="s">
        <v>368</v>
      </c>
      <c r="K74" s="125">
        <v>20</v>
      </c>
      <c r="L74" s="125" t="s">
        <v>410</v>
      </c>
      <c r="M74" s="125" t="s">
        <v>292</v>
      </c>
      <c r="N74" s="125" t="s">
        <v>370</v>
      </c>
      <c r="O74" s="125" t="s">
        <v>292</v>
      </c>
    </row>
    <row r="75" spans="1:15">
      <c r="A75" s="123" t="s">
        <v>429</v>
      </c>
      <c r="B75" s="124" t="s">
        <v>411</v>
      </c>
      <c r="C75" s="125">
        <v>304</v>
      </c>
      <c r="D75" s="125">
        <v>0.23400000000000001</v>
      </c>
      <c r="E75" s="125">
        <v>0.217</v>
      </c>
      <c r="F75" s="125">
        <f t="shared" si="1"/>
        <v>1.7000000000000015E-2</v>
      </c>
      <c r="G75" s="126"/>
      <c r="H75" s="125">
        <v>31</v>
      </c>
      <c r="I75" s="125" t="s">
        <v>375</v>
      </c>
      <c r="J75" s="125" t="s">
        <v>412</v>
      </c>
      <c r="K75" s="125">
        <v>20</v>
      </c>
      <c r="L75" s="127">
        <v>0.4</v>
      </c>
      <c r="M75" s="125" t="s">
        <v>292</v>
      </c>
      <c r="N75" s="125" t="s">
        <v>370</v>
      </c>
      <c r="O75" s="125" t="s">
        <v>292</v>
      </c>
    </row>
    <row r="76" spans="1:15">
      <c r="A76" s="123" t="s">
        <v>429</v>
      </c>
      <c r="B76" s="124" t="s">
        <v>413</v>
      </c>
      <c r="C76" s="125">
        <v>312</v>
      </c>
      <c r="D76" s="125">
        <v>0.35060000000000002</v>
      </c>
      <c r="E76" s="125">
        <v>0.31869999999999998</v>
      </c>
      <c r="F76" s="125">
        <f t="shared" si="1"/>
        <v>3.1900000000000039E-2</v>
      </c>
      <c r="G76" s="126"/>
      <c r="H76" s="125">
        <v>35</v>
      </c>
      <c r="I76" s="125" t="s">
        <v>367</v>
      </c>
      <c r="J76" s="125" t="s">
        <v>368</v>
      </c>
      <c r="K76" s="125">
        <v>20</v>
      </c>
      <c r="L76" s="125" t="s">
        <v>414</v>
      </c>
      <c r="M76" s="125" t="s">
        <v>292</v>
      </c>
      <c r="N76" s="125" t="s">
        <v>370</v>
      </c>
      <c r="O76" s="125" t="s">
        <v>292</v>
      </c>
    </row>
    <row r="77" spans="1:15">
      <c r="A77" s="123" t="s">
        <v>429</v>
      </c>
      <c r="B77" s="124" t="s">
        <v>415</v>
      </c>
      <c r="C77" s="125">
        <v>320</v>
      </c>
      <c r="D77" s="125">
        <v>0.39550000000000002</v>
      </c>
      <c r="E77" s="125">
        <v>0.35949999999999999</v>
      </c>
      <c r="F77" s="125">
        <f t="shared" si="1"/>
        <v>3.6000000000000032E-2</v>
      </c>
      <c r="G77" s="126"/>
      <c r="H77" s="125">
        <v>37</v>
      </c>
      <c r="I77" s="125" t="s">
        <v>399</v>
      </c>
      <c r="J77" s="125" t="s">
        <v>373</v>
      </c>
      <c r="K77" s="125">
        <v>20</v>
      </c>
      <c r="L77" s="127">
        <v>0.15</v>
      </c>
      <c r="M77" s="125" t="s">
        <v>292</v>
      </c>
      <c r="N77" s="125" t="s">
        <v>370</v>
      </c>
      <c r="O77" s="125" t="s">
        <v>292</v>
      </c>
    </row>
    <row r="78" spans="1:15">
      <c r="A78" s="123" t="s">
        <v>429</v>
      </c>
      <c r="B78" s="124" t="s">
        <v>416</v>
      </c>
      <c r="C78" s="125">
        <v>328</v>
      </c>
      <c r="D78" s="125">
        <v>0.4199</v>
      </c>
      <c r="E78" s="125">
        <v>0.38169999999999998</v>
      </c>
      <c r="F78" s="125">
        <f t="shared" si="1"/>
        <v>3.8200000000000012E-2</v>
      </c>
      <c r="G78" s="126"/>
      <c r="H78" s="125">
        <v>38</v>
      </c>
      <c r="I78" s="125" t="s">
        <v>378</v>
      </c>
      <c r="J78" s="125" t="s">
        <v>417</v>
      </c>
      <c r="K78" s="125">
        <v>20</v>
      </c>
      <c r="L78" s="125" t="s">
        <v>292</v>
      </c>
      <c r="M78" s="125">
        <v>1500</v>
      </c>
      <c r="N78" s="125" t="s">
        <v>370</v>
      </c>
      <c r="O78" s="125" t="s">
        <v>292</v>
      </c>
    </row>
    <row r="79" spans="1:15">
      <c r="A79" s="123" t="s">
        <v>429</v>
      </c>
      <c r="B79" s="124" t="s">
        <v>418</v>
      </c>
      <c r="C79" s="125">
        <v>336</v>
      </c>
      <c r="D79" s="125">
        <v>0.47360000000000002</v>
      </c>
      <c r="E79" s="125">
        <v>0.43049999999999999</v>
      </c>
      <c r="F79" s="125">
        <f t="shared" si="1"/>
        <v>4.3100000000000027E-2</v>
      </c>
      <c r="G79" s="126"/>
      <c r="H79" s="125">
        <v>40</v>
      </c>
      <c r="I79" s="125" t="s">
        <v>367</v>
      </c>
      <c r="J79" s="125" t="s">
        <v>368</v>
      </c>
      <c r="K79" s="125">
        <v>20</v>
      </c>
      <c r="L79" s="125" t="s">
        <v>419</v>
      </c>
      <c r="M79" s="125" t="s">
        <v>292</v>
      </c>
      <c r="N79" s="125" t="s">
        <v>370</v>
      </c>
      <c r="O79" s="125" t="s">
        <v>292</v>
      </c>
    </row>
    <row r="80" spans="1:15">
      <c r="A80" s="123" t="s">
        <v>429</v>
      </c>
      <c r="B80" s="124" t="s">
        <v>420</v>
      </c>
      <c r="C80" s="125">
        <v>344</v>
      </c>
      <c r="D80" s="125">
        <v>0.5343</v>
      </c>
      <c r="E80" s="125">
        <v>0.48570000000000002</v>
      </c>
      <c r="F80" s="125">
        <f t="shared" si="1"/>
        <v>4.8599999999999977E-2</v>
      </c>
      <c r="G80" s="126"/>
      <c r="H80" s="125">
        <v>42</v>
      </c>
      <c r="I80" s="125" t="s">
        <v>375</v>
      </c>
      <c r="J80" s="125" t="s">
        <v>421</v>
      </c>
      <c r="K80" s="125">
        <v>20</v>
      </c>
      <c r="L80" s="127">
        <v>0.4</v>
      </c>
      <c r="M80" s="125" t="s">
        <v>292</v>
      </c>
      <c r="N80" s="125"/>
      <c r="O80" s="125" t="s">
        <v>292</v>
      </c>
    </row>
    <row r="81" spans="1:15">
      <c r="A81" s="123" t="s">
        <v>534</v>
      </c>
      <c r="B81" s="124" t="s">
        <v>508</v>
      </c>
      <c r="C81" s="125">
        <v>352</v>
      </c>
      <c r="D81" s="125">
        <v>0.6</v>
      </c>
      <c r="E81" s="125">
        <v>0.3</v>
      </c>
      <c r="F81" s="125">
        <f t="shared" si="1"/>
        <v>0.3</v>
      </c>
      <c r="G81" s="126"/>
      <c r="H81" s="125">
        <v>5</v>
      </c>
      <c r="I81" s="125" t="s">
        <v>509</v>
      </c>
      <c r="J81" s="125" t="s">
        <v>510</v>
      </c>
      <c r="K81" s="125">
        <v>3</v>
      </c>
      <c r="L81" s="125">
        <v>34</v>
      </c>
      <c r="M81" s="125" t="s">
        <v>292</v>
      </c>
      <c r="N81" s="125" t="s">
        <v>292</v>
      </c>
      <c r="O81" s="125" t="s">
        <v>511</v>
      </c>
    </row>
    <row r="82" spans="1:15">
      <c r="A82" s="123" t="s">
        <v>534</v>
      </c>
      <c r="B82" s="124" t="s">
        <v>512</v>
      </c>
      <c r="C82" s="125">
        <v>360</v>
      </c>
      <c r="D82" s="125">
        <v>0.6</v>
      </c>
      <c r="E82" s="125">
        <v>0.3</v>
      </c>
      <c r="F82" s="125">
        <f t="shared" si="1"/>
        <v>0.3</v>
      </c>
      <c r="G82" s="126"/>
      <c r="H82" s="125">
        <v>5</v>
      </c>
      <c r="I82" s="125" t="s">
        <v>513</v>
      </c>
      <c r="J82" s="125" t="s">
        <v>510</v>
      </c>
      <c r="K82" s="125">
        <v>3</v>
      </c>
      <c r="L82" s="125">
        <v>34</v>
      </c>
      <c r="M82" s="125" t="s">
        <v>292</v>
      </c>
      <c r="N82" s="125" t="s">
        <v>292</v>
      </c>
      <c r="O82" s="125" t="s">
        <v>511</v>
      </c>
    </row>
    <row r="83" spans="1:15">
      <c r="A83" s="123" t="s">
        <v>534</v>
      </c>
      <c r="B83" s="124" t="s">
        <v>514</v>
      </c>
      <c r="C83" s="125">
        <v>368</v>
      </c>
      <c r="D83" s="125">
        <v>0.6</v>
      </c>
      <c r="E83" s="125">
        <v>0.3</v>
      </c>
      <c r="F83" s="125">
        <f t="shared" si="1"/>
        <v>0.3</v>
      </c>
      <c r="G83" s="126"/>
      <c r="H83" s="125">
        <v>5</v>
      </c>
      <c r="I83" s="125" t="s">
        <v>515</v>
      </c>
      <c r="J83" s="125" t="s">
        <v>510</v>
      </c>
      <c r="K83" s="125">
        <v>3</v>
      </c>
      <c r="L83" s="125">
        <v>34</v>
      </c>
      <c r="M83" s="125" t="s">
        <v>292</v>
      </c>
      <c r="N83" s="125" t="s">
        <v>292</v>
      </c>
      <c r="O83" s="125" t="s">
        <v>511</v>
      </c>
    </row>
    <row r="84" spans="1:15">
      <c r="A84" s="123" t="s">
        <v>534</v>
      </c>
      <c r="B84" s="124" t="s">
        <v>516</v>
      </c>
      <c r="C84" s="125">
        <v>384</v>
      </c>
      <c r="D84" s="125">
        <v>0.6</v>
      </c>
      <c r="E84" s="125">
        <v>0.3</v>
      </c>
      <c r="F84" s="125">
        <f t="shared" si="1"/>
        <v>0.3</v>
      </c>
      <c r="G84" s="126"/>
      <c r="H84" s="125">
        <v>5</v>
      </c>
      <c r="I84" s="125" t="s">
        <v>517</v>
      </c>
      <c r="J84" s="125" t="s">
        <v>510</v>
      </c>
      <c r="K84" s="125">
        <v>3</v>
      </c>
      <c r="L84" s="125">
        <v>34</v>
      </c>
      <c r="M84" s="125" t="s">
        <v>292</v>
      </c>
      <c r="N84" s="125" t="s">
        <v>292</v>
      </c>
      <c r="O84" s="125" t="s">
        <v>511</v>
      </c>
    </row>
    <row r="85" spans="1:15">
      <c r="A85" s="123" t="s">
        <v>551</v>
      </c>
      <c r="B85" s="124" t="s">
        <v>535</v>
      </c>
      <c r="C85" s="125">
        <v>392</v>
      </c>
      <c r="D85" s="125">
        <v>0.6</v>
      </c>
      <c r="E85" s="125">
        <v>0.3</v>
      </c>
      <c r="F85" s="125">
        <f t="shared" si="1"/>
        <v>0.3</v>
      </c>
      <c r="G85" s="126"/>
      <c r="H85" s="125">
        <v>10</v>
      </c>
      <c r="I85" s="125" t="s">
        <v>120</v>
      </c>
      <c r="J85" s="125" t="s">
        <v>292</v>
      </c>
      <c r="K85" s="125">
        <v>3</v>
      </c>
      <c r="L85" s="125">
        <v>80</v>
      </c>
      <c r="M85" s="125" t="s">
        <v>292</v>
      </c>
      <c r="N85" s="125" t="s">
        <v>292</v>
      </c>
      <c r="O85" s="125" t="s">
        <v>373</v>
      </c>
    </row>
    <row r="86" spans="1:15">
      <c r="A86" s="123" t="s">
        <v>567</v>
      </c>
      <c r="B86" s="124" t="s">
        <v>552</v>
      </c>
      <c r="C86" s="125">
        <v>400</v>
      </c>
      <c r="D86" s="125">
        <v>0.6</v>
      </c>
      <c r="E86" s="125">
        <v>0.3</v>
      </c>
      <c r="F86" s="125">
        <f t="shared" si="1"/>
        <v>0.3</v>
      </c>
      <c r="G86" s="126"/>
      <c r="H86" s="125">
        <v>10</v>
      </c>
      <c r="I86" s="125" t="s">
        <v>122</v>
      </c>
      <c r="J86" s="125" t="s">
        <v>292</v>
      </c>
      <c r="K86" s="125">
        <v>3</v>
      </c>
      <c r="L86" s="127">
        <v>0.2</v>
      </c>
      <c r="M86" s="125" t="s">
        <v>292</v>
      </c>
      <c r="N86" s="125" t="s">
        <v>292</v>
      </c>
      <c r="O86" s="125" t="s">
        <v>373</v>
      </c>
    </row>
    <row r="87" spans="1:15">
      <c r="A87" s="123" t="s">
        <v>584</v>
      </c>
      <c r="B87" s="124" t="s">
        <v>568</v>
      </c>
      <c r="C87" s="125">
        <v>408</v>
      </c>
      <c r="D87" s="125">
        <v>0.6</v>
      </c>
      <c r="E87" s="125">
        <v>0.3</v>
      </c>
      <c r="F87" s="125">
        <f t="shared" si="1"/>
        <v>0.3</v>
      </c>
      <c r="G87" s="126"/>
      <c r="H87" s="125">
        <v>10</v>
      </c>
      <c r="I87" s="125" t="s">
        <v>124</v>
      </c>
      <c r="J87" s="125" t="s">
        <v>292</v>
      </c>
      <c r="K87" s="125">
        <v>3</v>
      </c>
      <c r="L87" s="125">
        <v>30</v>
      </c>
      <c r="M87" s="125" t="s">
        <v>292</v>
      </c>
      <c r="N87" s="125" t="s">
        <v>292</v>
      </c>
      <c r="O87" s="125" t="s">
        <v>373</v>
      </c>
    </row>
    <row r="88" spans="1:15">
      <c r="A88" s="123" t="s">
        <v>534</v>
      </c>
      <c r="B88" s="124" t="s">
        <v>518</v>
      </c>
      <c r="C88" s="125">
        <v>410</v>
      </c>
      <c r="D88" s="125">
        <v>1.45</v>
      </c>
      <c r="E88" s="125">
        <v>0.72499999999999998</v>
      </c>
      <c r="F88" s="125">
        <f t="shared" si="1"/>
        <v>0.72499999999999998</v>
      </c>
      <c r="G88" s="126"/>
      <c r="H88" s="125">
        <v>5</v>
      </c>
      <c r="I88" s="125" t="s">
        <v>509</v>
      </c>
      <c r="J88" s="125" t="s">
        <v>510</v>
      </c>
      <c r="K88" s="125">
        <v>6</v>
      </c>
      <c r="L88" s="125">
        <v>34</v>
      </c>
      <c r="M88" s="125" t="s">
        <v>292</v>
      </c>
      <c r="N88" s="125" t="s">
        <v>292</v>
      </c>
      <c r="O88" s="125" t="s">
        <v>511</v>
      </c>
    </row>
    <row r="89" spans="1:15">
      <c r="A89" s="123" t="s">
        <v>429</v>
      </c>
      <c r="B89" s="124" t="s">
        <v>422</v>
      </c>
      <c r="C89" s="125">
        <v>416</v>
      </c>
      <c r="D89" s="125">
        <v>0.63990000000000002</v>
      </c>
      <c r="E89" s="125">
        <v>0.58169999999999999</v>
      </c>
      <c r="F89" s="125">
        <f t="shared" si="1"/>
        <v>5.8200000000000029E-2</v>
      </c>
      <c r="G89" s="126"/>
      <c r="H89" s="125">
        <v>45</v>
      </c>
      <c r="I89" s="125" t="s">
        <v>367</v>
      </c>
      <c r="J89" s="125" t="s">
        <v>368</v>
      </c>
      <c r="K89" s="125">
        <v>20</v>
      </c>
      <c r="L89" s="125" t="s">
        <v>423</v>
      </c>
      <c r="M89" s="125" t="s">
        <v>292</v>
      </c>
      <c r="N89" s="125" t="s">
        <v>370</v>
      </c>
      <c r="O89" s="125" t="s">
        <v>292</v>
      </c>
    </row>
    <row r="90" spans="1:15">
      <c r="A90" s="123" t="s">
        <v>534</v>
      </c>
      <c r="B90" s="124" t="s">
        <v>519</v>
      </c>
      <c r="C90" s="125">
        <v>418</v>
      </c>
      <c r="D90" s="125">
        <v>1.45</v>
      </c>
      <c r="E90" s="125">
        <v>0.72499999999999998</v>
      </c>
      <c r="F90" s="125">
        <f t="shared" si="1"/>
        <v>0.72499999999999998</v>
      </c>
      <c r="G90" s="126"/>
      <c r="H90" s="125">
        <v>5</v>
      </c>
      <c r="I90" s="125" t="s">
        <v>513</v>
      </c>
      <c r="J90" s="125" t="s">
        <v>510</v>
      </c>
      <c r="K90" s="125">
        <v>6</v>
      </c>
      <c r="L90" s="125">
        <v>34</v>
      </c>
      <c r="M90" s="125" t="s">
        <v>292</v>
      </c>
      <c r="N90" s="125" t="s">
        <v>292</v>
      </c>
      <c r="O90" s="125" t="s">
        <v>511</v>
      </c>
    </row>
    <row r="91" spans="1:15">
      <c r="A91" s="123" t="s">
        <v>330</v>
      </c>
      <c r="B91" s="124" t="s">
        <v>308</v>
      </c>
      <c r="C91" s="125">
        <v>424</v>
      </c>
      <c r="D91" s="125">
        <v>0.6875</v>
      </c>
      <c r="E91" s="125">
        <v>0.625</v>
      </c>
      <c r="F91" s="125">
        <f t="shared" si="1"/>
        <v>6.25E-2</v>
      </c>
      <c r="G91" s="126"/>
      <c r="H91" s="125"/>
      <c r="I91" s="125"/>
      <c r="J91" s="125"/>
      <c r="K91" s="125"/>
      <c r="L91" s="125"/>
      <c r="M91" s="125"/>
      <c r="N91" s="125"/>
      <c r="O91" s="125"/>
    </row>
    <row r="92" spans="1:15">
      <c r="A92" s="123" t="s">
        <v>353</v>
      </c>
      <c r="B92" s="124" t="s">
        <v>308</v>
      </c>
      <c r="C92" s="125">
        <v>425</v>
      </c>
      <c r="D92" s="125">
        <v>0.6875</v>
      </c>
      <c r="E92" s="125">
        <v>0.625</v>
      </c>
      <c r="F92" s="125">
        <f t="shared" si="1"/>
        <v>6.25E-2</v>
      </c>
      <c r="G92" s="126"/>
      <c r="H92" s="125"/>
      <c r="I92" s="125"/>
      <c r="J92" s="125"/>
      <c r="K92" s="125"/>
      <c r="L92" s="125"/>
      <c r="M92" s="125"/>
      <c r="N92" s="125"/>
      <c r="O92" s="125"/>
    </row>
    <row r="93" spans="1:15">
      <c r="A93" s="123" t="s">
        <v>534</v>
      </c>
      <c r="B93" s="124" t="s">
        <v>520</v>
      </c>
      <c r="C93" s="125">
        <v>426</v>
      </c>
      <c r="D93" s="125">
        <v>1.45</v>
      </c>
      <c r="E93" s="125">
        <v>0.72499999999999998</v>
      </c>
      <c r="F93" s="125">
        <f t="shared" si="1"/>
        <v>0.72499999999999998</v>
      </c>
      <c r="G93" s="126"/>
      <c r="H93" s="125">
        <v>5</v>
      </c>
      <c r="I93" s="125" t="s">
        <v>515</v>
      </c>
      <c r="J93" s="125" t="s">
        <v>510</v>
      </c>
      <c r="K93" s="125">
        <v>6</v>
      </c>
      <c r="L93" s="125">
        <v>34</v>
      </c>
      <c r="M93" s="125" t="s">
        <v>292</v>
      </c>
      <c r="N93" s="125" t="s">
        <v>292</v>
      </c>
      <c r="O93" s="125" t="s">
        <v>511</v>
      </c>
    </row>
    <row r="94" spans="1:15">
      <c r="A94" s="123" t="s">
        <v>355</v>
      </c>
      <c r="B94" s="124" t="s">
        <v>308</v>
      </c>
      <c r="C94" s="125">
        <v>426</v>
      </c>
      <c r="D94" s="125">
        <v>0.6875</v>
      </c>
      <c r="E94" s="125">
        <v>0.625</v>
      </c>
      <c r="F94" s="125">
        <f t="shared" si="1"/>
        <v>6.25E-2</v>
      </c>
      <c r="G94" s="126"/>
      <c r="H94" s="125"/>
      <c r="I94" s="125"/>
      <c r="J94" s="125"/>
      <c r="K94" s="125"/>
      <c r="L94" s="125"/>
      <c r="M94" s="125"/>
      <c r="N94" s="125"/>
      <c r="O94" s="125"/>
    </row>
    <row r="95" spans="1:15">
      <c r="A95" s="123" t="s">
        <v>330</v>
      </c>
      <c r="B95" s="124" t="s">
        <v>309</v>
      </c>
      <c r="C95" s="125">
        <v>432</v>
      </c>
      <c r="D95" s="125">
        <v>0.6875</v>
      </c>
      <c r="E95" s="125">
        <v>0.625</v>
      </c>
      <c r="F95" s="125">
        <f t="shared" si="1"/>
        <v>6.25E-2</v>
      </c>
      <c r="G95" s="126"/>
      <c r="H95" s="125"/>
      <c r="I95" s="125"/>
      <c r="J95" s="125"/>
      <c r="K95" s="125"/>
      <c r="L95" s="125"/>
      <c r="M95" s="125"/>
      <c r="N95" s="125"/>
      <c r="O95" s="125"/>
    </row>
    <row r="96" spans="1:15">
      <c r="A96" s="123" t="s">
        <v>353</v>
      </c>
      <c r="B96" s="124" t="s">
        <v>309</v>
      </c>
      <c r="C96" s="125">
        <v>433</v>
      </c>
      <c r="D96" s="125">
        <v>0.6875</v>
      </c>
      <c r="E96" s="125">
        <v>0.625</v>
      </c>
      <c r="F96" s="125">
        <f t="shared" si="1"/>
        <v>6.25E-2</v>
      </c>
      <c r="G96" s="126"/>
      <c r="H96" s="125"/>
      <c r="I96" s="125"/>
      <c r="J96" s="125"/>
      <c r="K96" s="125"/>
      <c r="L96" s="125"/>
      <c r="M96" s="125"/>
      <c r="N96" s="125"/>
      <c r="O96" s="125"/>
    </row>
    <row r="97" spans="1:15">
      <c r="A97" s="123" t="s">
        <v>355</v>
      </c>
      <c r="B97" s="124" t="s">
        <v>309</v>
      </c>
      <c r="C97" s="125">
        <v>434</v>
      </c>
      <c r="D97" s="125">
        <v>0.6875</v>
      </c>
      <c r="E97" s="125">
        <v>0.625</v>
      </c>
      <c r="F97" s="125">
        <f t="shared" si="1"/>
        <v>6.25E-2</v>
      </c>
      <c r="G97" s="126"/>
      <c r="H97" s="125"/>
      <c r="I97" s="125"/>
      <c r="J97" s="125"/>
      <c r="K97" s="125"/>
      <c r="L97" s="125"/>
      <c r="M97" s="125"/>
      <c r="N97" s="125"/>
      <c r="O97" s="125"/>
    </row>
    <row r="98" spans="1:15">
      <c r="A98" s="123" t="s">
        <v>551</v>
      </c>
      <c r="B98" s="124" t="s">
        <v>536</v>
      </c>
      <c r="C98" s="125">
        <v>440</v>
      </c>
      <c r="D98" s="125">
        <v>1.7</v>
      </c>
      <c r="E98" s="125">
        <v>0.85</v>
      </c>
      <c r="F98" s="125">
        <f t="shared" si="1"/>
        <v>0.85</v>
      </c>
      <c r="G98" s="126"/>
      <c r="H98" s="125">
        <v>10</v>
      </c>
      <c r="I98" s="125" t="s">
        <v>120</v>
      </c>
      <c r="J98" s="125" t="s">
        <v>292</v>
      </c>
      <c r="K98" s="125">
        <v>6</v>
      </c>
      <c r="L98" s="125">
        <v>80</v>
      </c>
      <c r="M98" s="125" t="s">
        <v>292</v>
      </c>
      <c r="N98" s="125" t="s">
        <v>292</v>
      </c>
      <c r="O98" s="125" t="s">
        <v>373</v>
      </c>
    </row>
    <row r="99" spans="1:15">
      <c r="A99" s="123" t="s">
        <v>330</v>
      </c>
      <c r="B99" s="124" t="s">
        <v>310</v>
      </c>
      <c r="C99" s="125">
        <v>440</v>
      </c>
      <c r="D99" s="125">
        <v>0.6875</v>
      </c>
      <c r="E99" s="125">
        <v>0.625</v>
      </c>
      <c r="F99" s="125">
        <f t="shared" si="1"/>
        <v>6.25E-2</v>
      </c>
      <c r="G99" s="126"/>
      <c r="H99" s="125"/>
      <c r="I99" s="125"/>
      <c r="J99" s="125"/>
      <c r="K99" s="125"/>
      <c r="L99" s="125"/>
      <c r="M99" s="125"/>
      <c r="N99" s="125"/>
      <c r="O99" s="125"/>
    </row>
    <row r="100" spans="1:15">
      <c r="A100" s="123" t="s">
        <v>353</v>
      </c>
      <c r="B100" s="124" t="s">
        <v>310</v>
      </c>
      <c r="C100" s="125">
        <v>441</v>
      </c>
      <c r="D100" s="125">
        <v>0.6875</v>
      </c>
      <c r="E100" s="125">
        <v>0.625</v>
      </c>
      <c r="F100" s="125">
        <f t="shared" si="1"/>
        <v>6.25E-2</v>
      </c>
      <c r="G100" s="126"/>
      <c r="H100" s="125"/>
      <c r="I100" s="125"/>
      <c r="J100" s="125"/>
      <c r="K100" s="125"/>
      <c r="L100" s="125"/>
      <c r="M100" s="125"/>
      <c r="N100" s="125"/>
      <c r="O100" s="125"/>
    </row>
    <row r="101" spans="1:15">
      <c r="A101" s="123" t="s">
        <v>534</v>
      </c>
      <c r="B101" s="124" t="s">
        <v>521</v>
      </c>
      <c r="C101" s="125">
        <v>442</v>
      </c>
      <c r="D101" s="125">
        <v>1.45</v>
      </c>
      <c r="E101" s="125">
        <v>0.72499999999999998</v>
      </c>
      <c r="F101" s="125">
        <f t="shared" si="1"/>
        <v>0.72499999999999998</v>
      </c>
      <c r="G101" s="126"/>
      <c r="H101" s="125">
        <v>5</v>
      </c>
      <c r="I101" s="125" t="s">
        <v>517</v>
      </c>
      <c r="J101" s="125" t="s">
        <v>510</v>
      </c>
      <c r="K101" s="125">
        <v>6</v>
      </c>
      <c r="L101" s="125">
        <v>34</v>
      </c>
      <c r="M101" s="125" t="s">
        <v>292</v>
      </c>
      <c r="N101" s="125" t="s">
        <v>292</v>
      </c>
      <c r="O101" s="125" t="s">
        <v>511</v>
      </c>
    </row>
    <row r="102" spans="1:15">
      <c r="A102" s="123" t="s">
        <v>355</v>
      </c>
      <c r="B102" s="124" t="s">
        <v>310</v>
      </c>
      <c r="C102" s="125">
        <v>442</v>
      </c>
      <c r="D102" s="125">
        <v>0.6875</v>
      </c>
      <c r="E102" s="125">
        <v>0.625</v>
      </c>
      <c r="F102" s="125">
        <f t="shared" si="1"/>
        <v>6.25E-2</v>
      </c>
      <c r="G102" s="126"/>
      <c r="H102" s="125"/>
      <c r="I102" s="125"/>
      <c r="J102" s="125"/>
      <c r="K102" s="125"/>
      <c r="L102" s="125"/>
      <c r="M102" s="125"/>
      <c r="N102" s="125"/>
      <c r="O102" s="125"/>
    </row>
    <row r="103" spans="1:15">
      <c r="A103" s="123" t="s">
        <v>567</v>
      </c>
      <c r="B103" s="124" t="s">
        <v>553</v>
      </c>
      <c r="C103" s="125">
        <v>448</v>
      </c>
      <c r="D103" s="125">
        <v>1.7</v>
      </c>
      <c r="E103" s="125">
        <v>0.85</v>
      </c>
      <c r="F103" s="125">
        <f t="shared" si="1"/>
        <v>0.85</v>
      </c>
      <c r="G103" s="126"/>
      <c r="H103" s="125">
        <v>10</v>
      </c>
      <c r="I103" s="125" t="s">
        <v>122</v>
      </c>
      <c r="J103" s="125" t="s">
        <v>292</v>
      </c>
      <c r="K103" s="125">
        <v>6</v>
      </c>
      <c r="L103" s="127">
        <v>0.2</v>
      </c>
      <c r="M103" s="125" t="s">
        <v>292</v>
      </c>
      <c r="N103" s="125" t="s">
        <v>292</v>
      </c>
      <c r="O103" s="125" t="s">
        <v>373</v>
      </c>
    </row>
    <row r="104" spans="1:15">
      <c r="A104" s="123" t="s">
        <v>330</v>
      </c>
      <c r="B104" s="124" t="s">
        <v>311</v>
      </c>
      <c r="C104" s="125">
        <v>448</v>
      </c>
      <c r="D104" s="125">
        <v>0.6875</v>
      </c>
      <c r="E104" s="125">
        <v>0.625</v>
      </c>
      <c r="F104" s="125">
        <f t="shared" si="1"/>
        <v>6.25E-2</v>
      </c>
      <c r="G104" s="126"/>
      <c r="H104" s="125"/>
      <c r="I104" s="125"/>
      <c r="J104" s="125"/>
      <c r="K104" s="125"/>
      <c r="L104" s="125"/>
      <c r="M104" s="125"/>
      <c r="N104" s="125"/>
      <c r="O104" s="125"/>
    </row>
    <row r="105" spans="1:15">
      <c r="A105" s="123" t="s">
        <v>353</v>
      </c>
      <c r="B105" s="124" t="s">
        <v>311</v>
      </c>
      <c r="C105" s="125">
        <v>449</v>
      </c>
      <c r="D105" s="125">
        <v>0.6875</v>
      </c>
      <c r="E105" s="125">
        <v>0.625</v>
      </c>
      <c r="F105" s="125">
        <f t="shared" si="1"/>
        <v>6.25E-2</v>
      </c>
      <c r="G105" s="126"/>
      <c r="H105" s="125"/>
      <c r="I105" s="125"/>
      <c r="J105" s="125"/>
      <c r="K105" s="125"/>
      <c r="L105" s="125"/>
      <c r="M105" s="125"/>
      <c r="N105" s="125"/>
      <c r="O105" s="125"/>
    </row>
    <row r="106" spans="1:15">
      <c r="A106" s="123" t="s">
        <v>355</v>
      </c>
      <c r="B106" s="124" t="s">
        <v>311</v>
      </c>
      <c r="C106" s="125">
        <v>450</v>
      </c>
      <c r="D106" s="125">
        <v>0.6875</v>
      </c>
      <c r="E106" s="125">
        <v>0.625</v>
      </c>
      <c r="F106" s="125">
        <f t="shared" si="1"/>
        <v>6.25E-2</v>
      </c>
      <c r="G106" s="126"/>
      <c r="H106" s="125"/>
      <c r="I106" s="125"/>
      <c r="J106" s="125"/>
      <c r="K106" s="125"/>
      <c r="L106" s="125"/>
      <c r="M106" s="125"/>
      <c r="N106" s="125"/>
      <c r="O106" s="125"/>
    </row>
    <row r="107" spans="1:15">
      <c r="A107" s="123" t="s">
        <v>584</v>
      </c>
      <c r="B107" s="124" t="s">
        <v>569</v>
      </c>
      <c r="C107" s="125">
        <v>456</v>
      </c>
      <c r="D107" s="125">
        <v>1.7</v>
      </c>
      <c r="E107" s="125">
        <v>0.85</v>
      </c>
      <c r="F107" s="125">
        <f t="shared" si="1"/>
        <v>0.85</v>
      </c>
      <c r="G107" s="126"/>
      <c r="H107" s="125">
        <v>10</v>
      </c>
      <c r="I107" s="125" t="s">
        <v>124</v>
      </c>
      <c r="J107" s="125" t="s">
        <v>292</v>
      </c>
      <c r="K107" s="125">
        <v>6</v>
      </c>
      <c r="L107" s="125">
        <v>30</v>
      </c>
      <c r="M107" s="125" t="s">
        <v>292</v>
      </c>
      <c r="N107" s="125" t="s">
        <v>292</v>
      </c>
      <c r="O107" s="125" t="s">
        <v>373</v>
      </c>
    </row>
    <row r="108" spans="1:15">
      <c r="A108" s="123" t="s">
        <v>330</v>
      </c>
      <c r="B108" s="124" t="s">
        <v>312</v>
      </c>
      <c r="C108" s="125">
        <v>456</v>
      </c>
      <c r="D108" s="125">
        <v>0.6875</v>
      </c>
      <c r="E108" s="125">
        <v>0.625</v>
      </c>
      <c r="F108" s="125">
        <f t="shared" si="1"/>
        <v>6.25E-2</v>
      </c>
      <c r="G108" s="126"/>
      <c r="H108" s="125"/>
      <c r="I108" s="125"/>
      <c r="J108" s="125"/>
      <c r="K108" s="125"/>
      <c r="L108" s="125"/>
      <c r="M108" s="125"/>
      <c r="N108" s="125"/>
      <c r="O108" s="125"/>
    </row>
    <row r="109" spans="1:15">
      <c r="A109" s="123" t="s">
        <v>353</v>
      </c>
      <c r="B109" s="124" t="s">
        <v>312</v>
      </c>
      <c r="C109" s="125">
        <v>457</v>
      </c>
      <c r="D109" s="125">
        <v>0.6875</v>
      </c>
      <c r="E109" s="125">
        <v>0.625</v>
      </c>
      <c r="F109" s="125">
        <f t="shared" si="1"/>
        <v>6.25E-2</v>
      </c>
      <c r="G109" s="126"/>
      <c r="H109" s="125"/>
      <c r="I109" s="125"/>
      <c r="J109" s="125"/>
      <c r="K109" s="125"/>
      <c r="L109" s="125"/>
      <c r="M109" s="125"/>
      <c r="N109" s="125"/>
      <c r="O109" s="125"/>
    </row>
    <row r="110" spans="1:15">
      <c r="A110" s="123" t="s">
        <v>534</v>
      </c>
      <c r="B110" s="124" t="s">
        <v>522</v>
      </c>
      <c r="C110" s="125">
        <v>458</v>
      </c>
      <c r="D110" s="125">
        <v>2.5499999999999998</v>
      </c>
      <c r="E110" s="125">
        <v>1.2749999999999999</v>
      </c>
      <c r="F110" s="125">
        <f t="shared" si="1"/>
        <v>1.2749999999999999</v>
      </c>
      <c r="G110" s="126"/>
      <c r="H110" s="125">
        <v>5</v>
      </c>
      <c r="I110" s="125" t="s">
        <v>509</v>
      </c>
      <c r="J110" s="125" t="s">
        <v>510</v>
      </c>
      <c r="K110" s="125">
        <v>9</v>
      </c>
      <c r="L110" s="125">
        <v>34</v>
      </c>
      <c r="M110" s="125" t="s">
        <v>292</v>
      </c>
      <c r="N110" s="125" t="s">
        <v>292</v>
      </c>
      <c r="O110" s="125" t="s">
        <v>511</v>
      </c>
    </row>
    <row r="111" spans="1:15">
      <c r="A111" s="123" t="s">
        <v>355</v>
      </c>
      <c r="B111" s="124" t="s">
        <v>312</v>
      </c>
      <c r="C111" s="125">
        <v>458</v>
      </c>
      <c r="D111" s="125">
        <v>0.6875</v>
      </c>
      <c r="E111" s="125">
        <v>0.625</v>
      </c>
      <c r="F111" s="125">
        <f t="shared" si="1"/>
        <v>6.25E-2</v>
      </c>
      <c r="G111" s="126"/>
      <c r="H111" s="125"/>
      <c r="I111" s="125"/>
      <c r="J111" s="125"/>
      <c r="K111" s="125"/>
      <c r="L111" s="125"/>
      <c r="M111" s="125"/>
      <c r="N111" s="125"/>
      <c r="O111" s="125"/>
    </row>
    <row r="112" spans="1:15">
      <c r="A112" s="123" t="s">
        <v>429</v>
      </c>
      <c r="B112" s="124" t="s">
        <v>424</v>
      </c>
      <c r="C112" s="125">
        <v>464</v>
      </c>
      <c r="D112" s="125">
        <v>0.72160000000000002</v>
      </c>
      <c r="E112" s="125">
        <v>0.65600000000000003</v>
      </c>
      <c r="F112" s="125">
        <f t="shared" si="1"/>
        <v>6.5599999999999992E-2</v>
      </c>
      <c r="G112" s="126"/>
      <c r="H112" s="125">
        <v>47</v>
      </c>
      <c r="I112" s="125" t="s">
        <v>399</v>
      </c>
      <c r="J112" s="125" t="s">
        <v>373</v>
      </c>
      <c r="K112" s="125">
        <v>20</v>
      </c>
      <c r="L112" s="127">
        <v>0.19</v>
      </c>
      <c r="M112" s="125" t="s">
        <v>292</v>
      </c>
      <c r="N112" s="125" t="s">
        <v>370</v>
      </c>
      <c r="O112" s="125" t="s">
        <v>292</v>
      </c>
    </row>
    <row r="113" spans="1:15">
      <c r="A113" s="123" t="s">
        <v>534</v>
      </c>
      <c r="B113" s="124" t="s">
        <v>523</v>
      </c>
      <c r="C113" s="125">
        <v>466</v>
      </c>
      <c r="D113" s="125">
        <v>2.5499999999999998</v>
      </c>
      <c r="E113" s="125">
        <v>1.2749999999999999</v>
      </c>
      <c r="F113" s="125">
        <f t="shared" si="1"/>
        <v>1.2749999999999999</v>
      </c>
      <c r="G113" s="126"/>
      <c r="H113" s="125">
        <v>5</v>
      </c>
      <c r="I113" s="125" t="s">
        <v>513</v>
      </c>
      <c r="J113" s="125" t="s">
        <v>510</v>
      </c>
      <c r="K113" s="125">
        <v>9</v>
      </c>
      <c r="L113" s="125">
        <v>34</v>
      </c>
      <c r="M113" s="125" t="s">
        <v>292</v>
      </c>
      <c r="N113" s="125" t="s">
        <v>292</v>
      </c>
      <c r="O113" s="125" t="s">
        <v>511</v>
      </c>
    </row>
    <row r="114" spans="1:15">
      <c r="A114" s="123" t="s">
        <v>429</v>
      </c>
      <c r="B114" s="124" t="s">
        <v>425</v>
      </c>
      <c r="C114" s="125">
        <v>472</v>
      </c>
      <c r="D114" s="125">
        <v>0.76639999999999997</v>
      </c>
      <c r="E114" s="125">
        <v>0.69669999999999999</v>
      </c>
      <c r="F114" s="125">
        <f t="shared" si="1"/>
        <v>6.9699999999999984E-2</v>
      </c>
      <c r="G114" s="126"/>
      <c r="H114" s="125">
        <v>48</v>
      </c>
      <c r="I114" s="125" t="s">
        <v>378</v>
      </c>
      <c r="J114" s="125" t="s">
        <v>426</v>
      </c>
      <c r="K114" s="125">
        <v>20</v>
      </c>
      <c r="L114" s="125" t="s">
        <v>292</v>
      </c>
      <c r="M114" s="125">
        <v>1500</v>
      </c>
      <c r="N114" s="125" t="s">
        <v>370</v>
      </c>
      <c r="O114" s="125" t="s">
        <v>292</v>
      </c>
    </row>
    <row r="115" spans="1:15">
      <c r="A115" s="123" t="s">
        <v>534</v>
      </c>
      <c r="B115" s="124" t="s">
        <v>524</v>
      </c>
      <c r="C115" s="125">
        <v>474</v>
      </c>
      <c r="D115" s="125">
        <v>2.5499999999999998</v>
      </c>
      <c r="E115" s="125">
        <v>1.2749999999999999</v>
      </c>
      <c r="F115" s="125">
        <f t="shared" si="1"/>
        <v>1.2749999999999999</v>
      </c>
      <c r="G115" s="126"/>
      <c r="H115" s="125">
        <v>5</v>
      </c>
      <c r="I115" s="125" t="s">
        <v>515</v>
      </c>
      <c r="J115" s="125" t="s">
        <v>510</v>
      </c>
      <c r="K115" s="125">
        <v>9</v>
      </c>
      <c r="L115" s="125">
        <v>34</v>
      </c>
      <c r="M115" s="125" t="s">
        <v>292</v>
      </c>
      <c r="N115" s="125" t="s">
        <v>292</v>
      </c>
      <c r="O115" s="125" t="s">
        <v>511</v>
      </c>
    </row>
    <row r="116" spans="1:15">
      <c r="A116" s="123" t="s">
        <v>551</v>
      </c>
      <c r="B116" s="124" t="s">
        <v>538</v>
      </c>
      <c r="C116" s="125">
        <v>480</v>
      </c>
      <c r="D116" s="125">
        <v>0.8</v>
      </c>
      <c r="E116" s="125">
        <v>0.4</v>
      </c>
      <c r="F116" s="125">
        <f t="shared" si="1"/>
        <v>0.4</v>
      </c>
      <c r="G116" s="126"/>
      <c r="H116" s="125">
        <v>20</v>
      </c>
      <c r="I116" s="125" t="s">
        <v>120</v>
      </c>
      <c r="J116" s="125" t="s">
        <v>292</v>
      </c>
      <c r="K116" s="125">
        <v>3</v>
      </c>
      <c r="L116" s="125">
        <v>130</v>
      </c>
      <c r="M116" s="125" t="s">
        <v>292</v>
      </c>
      <c r="N116" s="125" t="s">
        <v>292</v>
      </c>
      <c r="O116" s="125" t="s">
        <v>373</v>
      </c>
    </row>
    <row r="117" spans="1:15">
      <c r="A117" s="123" t="s">
        <v>551</v>
      </c>
      <c r="B117" s="124" t="s">
        <v>537</v>
      </c>
      <c r="C117" s="125">
        <v>488</v>
      </c>
      <c r="D117" s="125">
        <v>3.05</v>
      </c>
      <c r="E117" s="125">
        <v>1.52</v>
      </c>
      <c r="F117" s="125">
        <f t="shared" si="1"/>
        <v>1.5299999999999998</v>
      </c>
      <c r="G117" s="126"/>
      <c r="H117" s="125">
        <v>10</v>
      </c>
      <c r="I117" s="125" t="s">
        <v>120</v>
      </c>
      <c r="J117" s="125" t="s">
        <v>292</v>
      </c>
      <c r="K117" s="125">
        <v>9</v>
      </c>
      <c r="L117" s="125">
        <v>80</v>
      </c>
      <c r="M117" s="125" t="s">
        <v>292</v>
      </c>
      <c r="N117" s="125" t="s">
        <v>292</v>
      </c>
      <c r="O117" s="125" t="s">
        <v>373</v>
      </c>
    </row>
    <row r="118" spans="1:15">
      <c r="A118" s="123" t="s">
        <v>567</v>
      </c>
      <c r="B118" s="124" t="s">
        <v>555</v>
      </c>
      <c r="C118" s="125">
        <v>488</v>
      </c>
      <c r="D118" s="125">
        <v>0.8</v>
      </c>
      <c r="E118" s="125">
        <v>0.4</v>
      </c>
      <c r="F118" s="125">
        <f t="shared" si="1"/>
        <v>0.4</v>
      </c>
      <c r="G118" s="126"/>
      <c r="H118" s="125">
        <v>20</v>
      </c>
      <c r="I118" s="125" t="s">
        <v>122</v>
      </c>
      <c r="J118" s="125" t="s">
        <v>292</v>
      </c>
      <c r="K118" s="125">
        <v>3</v>
      </c>
      <c r="L118" s="127">
        <v>0.4</v>
      </c>
      <c r="M118" s="125" t="s">
        <v>292</v>
      </c>
      <c r="N118" s="125" t="s">
        <v>292</v>
      </c>
      <c r="O118" s="125" t="s">
        <v>373</v>
      </c>
    </row>
    <row r="119" spans="1:15">
      <c r="A119" s="123" t="s">
        <v>534</v>
      </c>
      <c r="B119" s="124" t="s">
        <v>525</v>
      </c>
      <c r="C119" s="125">
        <v>490</v>
      </c>
      <c r="D119" s="125">
        <v>2.5499999999999998</v>
      </c>
      <c r="E119" s="125">
        <v>1.2749999999999999</v>
      </c>
      <c r="F119" s="125">
        <f t="shared" si="1"/>
        <v>1.2749999999999999</v>
      </c>
      <c r="G119" s="126"/>
      <c r="H119" s="125">
        <v>5</v>
      </c>
      <c r="I119" s="125" t="s">
        <v>517</v>
      </c>
      <c r="J119" s="125" t="s">
        <v>510</v>
      </c>
      <c r="K119" s="125">
        <v>9</v>
      </c>
      <c r="L119" s="125">
        <v>34</v>
      </c>
      <c r="M119" s="125" t="s">
        <v>292</v>
      </c>
      <c r="N119" s="125" t="s">
        <v>292</v>
      </c>
      <c r="O119" s="125" t="s">
        <v>511</v>
      </c>
    </row>
    <row r="120" spans="1:15">
      <c r="A120" s="123" t="s">
        <v>567</v>
      </c>
      <c r="B120" s="124" t="s">
        <v>554</v>
      </c>
      <c r="C120" s="125">
        <v>496</v>
      </c>
      <c r="D120" s="125">
        <v>3.05</v>
      </c>
      <c r="E120" s="125">
        <v>1.52</v>
      </c>
      <c r="F120" s="125">
        <f t="shared" si="1"/>
        <v>1.5299999999999998</v>
      </c>
      <c r="G120" s="126"/>
      <c r="H120" s="125">
        <v>10</v>
      </c>
      <c r="I120" s="125" t="s">
        <v>122</v>
      </c>
      <c r="J120" s="125" t="s">
        <v>292</v>
      </c>
      <c r="K120" s="125">
        <v>9</v>
      </c>
      <c r="L120" s="127">
        <v>0.2</v>
      </c>
      <c r="M120" s="125" t="s">
        <v>292</v>
      </c>
      <c r="N120" s="125" t="s">
        <v>292</v>
      </c>
      <c r="O120" s="125" t="s">
        <v>373</v>
      </c>
    </row>
    <row r="121" spans="1:15">
      <c r="A121" s="123" t="s">
        <v>584</v>
      </c>
      <c r="B121" s="124" t="s">
        <v>571</v>
      </c>
      <c r="C121" s="125">
        <v>496</v>
      </c>
      <c r="D121" s="125">
        <v>0.8</v>
      </c>
      <c r="E121" s="125">
        <v>0.4</v>
      </c>
      <c r="F121" s="125">
        <f t="shared" si="1"/>
        <v>0.4</v>
      </c>
      <c r="G121" s="126"/>
      <c r="H121" s="125">
        <v>20</v>
      </c>
      <c r="I121" s="125" t="s">
        <v>124</v>
      </c>
      <c r="J121" s="125" t="s">
        <v>292</v>
      </c>
      <c r="K121" s="125">
        <v>3</v>
      </c>
      <c r="L121" s="125">
        <v>50</v>
      </c>
      <c r="M121" s="125" t="s">
        <v>292</v>
      </c>
      <c r="N121" s="125" t="s">
        <v>292</v>
      </c>
      <c r="O121" s="125" t="s">
        <v>373</v>
      </c>
    </row>
    <row r="122" spans="1:15">
      <c r="A122" s="123" t="s">
        <v>584</v>
      </c>
      <c r="B122" s="124" t="s">
        <v>570</v>
      </c>
      <c r="C122" s="125">
        <v>504</v>
      </c>
      <c r="D122" s="125">
        <v>3.05</v>
      </c>
      <c r="E122" s="125">
        <v>1.52</v>
      </c>
      <c r="F122" s="125">
        <f t="shared" si="1"/>
        <v>1.5299999999999998</v>
      </c>
      <c r="G122" s="126"/>
      <c r="H122" s="125">
        <v>10</v>
      </c>
      <c r="I122" s="125" t="s">
        <v>124</v>
      </c>
      <c r="J122" s="125" t="s">
        <v>292</v>
      </c>
      <c r="K122" s="125">
        <v>9</v>
      </c>
      <c r="L122" s="125">
        <v>30</v>
      </c>
      <c r="M122" s="125" t="s">
        <v>292</v>
      </c>
      <c r="N122" s="125" t="s">
        <v>292</v>
      </c>
      <c r="O122" s="125" t="s">
        <v>373</v>
      </c>
    </row>
    <row r="123" spans="1:15">
      <c r="A123" s="123" t="s">
        <v>429</v>
      </c>
      <c r="B123" s="124" t="s">
        <v>427</v>
      </c>
      <c r="C123" s="125">
        <v>504</v>
      </c>
      <c r="D123" s="125">
        <v>0.86429999999999996</v>
      </c>
      <c r="E123" s="125">
        <v>0.78569999999999995</v>
      </c>
      <c r="F123" s="125">
        <f t="shared" si="1"/>
        <v>7.8600000000000003E-2</v>
      </c>
      <c r="G123" s="126"/>
      <c r="H123" s="125">
        <v>50</v>
      </c>
      <c r="I123" s="125" t="s">
        <v>367</v>
      </c>
      <c r="J123" s="125" t="s">
        <v>368</v>
      </c>
      <c r="K123" s="125">
        <v>20</v>
      </c>
      <c r="L123" s="125" t="s">
        <v>428</v>
      </c>
      <c r="M123" s="125" t="s">
        <v>292</v>
      </c>
      <c r="N123" s="125" t="s">
        <v>370</v>
      </c>
      <c r="O123" s="125" t="s">
        <v>292</v>
      </c>
    </row>
    <row r="124" spans="1:15">
      <c r="A124" s="123" t="s">
        <v>650</v>
      </c>
      <c r="B124" s="124" t="s">
        <v>626</v>
      </c>
      <c r="C124" s="125">
        <v>509</v>
      </c>
      <c r="D124" s="125">
        <v>0.9</v>
      </c>
      <c r="E124" s="125">
        <v>0.45</v>
      </c>
      <c r="F124" s="125">
        <f t="shared" si="1"/>
        <v>0.45</v>
      </c>
      <c r="G124" s="126"/>
      <c r="H124" s="125">
        <v>10</v>
      </c>
      <c r="I124" s="125" t="s">
        <v>129</v>
      </c>
      <c r="J124" s="125" t="s">
        <v>510</v>
      </c>
      <c r="K124" s="125">
        <v>3</v>
      </c>
      <c r="L124" s="125">
        <v>1.5</v>
      </c>
      <c r="M124" s="125" t="s">
        <v>292</v>
      </c>
      <c r="N124" s="125" t="s">
        <v>292</v>
      </c>
      <c r="O124" s="125" t="s">
        <v>511</v>
      </c>
    </row>
    <row r="125" spans="1:15">
      <c r="A125" s="123" t="s">
        <v>650</v>
      </c>
      <c r="B125" s="124" t="s">
        <v>627</v>
      </c>
      <c r="C125" s="125">
        <v>514</v>
      </c>
      <c r="D125" s="125">
        <v>0.9</v>
      </c>
      <c r="E125" s="125">
        <v>0.45</v>
      </c>
      <c r="F125" s="125">
        <f t="shared" si="1"/>
        <v>0.45</v>
      </c>
      <c r="G125" s="126"/>
      <c r="H125" s="125">
        <v>10</v>
      </c>
      <c r="I125" s="125" t="s">
        <v>130</v>
      </c>
      <c r="J125" s="125" t="s">
        <v>510</v>
      </c>
      <c r="K125" s="125">
        <v>3</v>
      </c>
      <c r="L125" s="127">
        <v>0.08</v>
      </c>
      <c r="M125" s="125" t="s">
        <v>292</v>
      </c>
      <c r="N125" s="125" t="s">
        <v>292</v>
      </c>
      <c r="O125" s="125" t="s">
        <v>511</v>
      </c>
    </row>
    <row r="126" spans="1:15">
      <c r="A126" s="123" t="s">
        <v>625</v>
      </c>
      <c r="B126" s="124" t="s">
        <v>585</v>
      </c>
      <c r="C126" s="125">
        <v>519</v>
      </c>
      <c r="D126" s="125">
        <v>0.9</v>
      </c>
      <c r="E126" s="125">
        <v>0.45</v>
      </c>
      <c r="F126" s="125">
        <f t="shared" si="1"/>
        <v>0.45</v>
      </c>
      <c r="G126" s="126"/>
      <c r="H126" s="125">
        <v>10</v>
      </c>
      <c r="I126" s="125" t="s">
        <v>126</v>
      </c>
      <c r="J126" s="125" t="s">
        <v>586</v>
      </c>
      <c r="K126" s="125">
        <v>3</v>
      </c>
      <c r="L126" s="125">
        <v>2</v>
      </c>
      <c r="M126" s="125" t="s">
        <v>292</v>
      </c>
      <c r="N126" s="125" t="s">
        <v>292</v>
      </c>
      <c r="O126" s="125" t="s">
        <v>511</v>
      </c>
    </row>
    <row r="127" spans="1:15">
      <c r="A127" s="123" t="s">
        <v>625</v>
      </c>
      <c r="B127" s="124" t="s">
        <v>587</v>
      </c>
      <c r="C127" s="125">
        <v>524</v>
      </c>
      <c r="D127" s="125">
        <v>0.9</v>
      </c>
      <c r="E127" s="125">
        <v>0.45</v>
      </c>
      <c r="F127" s="125">
        <f t="shared" si="1"/>
        <v>0.45</v>
      </c>
      <c r="G127" s="126"/>
      <c r="H127" s="125">
        <v>10</v>
      </c>
      <c r="I127" s="125" t="s">
        <v>127</v>
      </c>
      <c r="J127" s="125" t="s">
        <v>588</v>
      </c>
      <c r="K127" s="125">
        <v>3</v>
      </c>
      <c r="L127" s="125">
        <v>1</v>
      </c>
      <c r="M127" s="125" t="s">
        <v>292</v>
      </c>
      <c r="N127" s="125" t="s">
        <v>292</v>
      </c>
      <c r="O127" s="125" t="s">
        <v>511</v>
      </c>
    </row>
    <row r="128" spans="1:15">
      <c r="A128" s="123" t="s">
        <v>625</v>
      </c>
      <c r="B128" s="124" t="s">
        <v>589</v>
      </c>
      <c r="C128" s="125">
        <v>529</v>
      </c>
      <c r="D128" s="125">
        <v>0.9</v>
      </c>
      <c r="E128" s="125">
        <v>0.45</v>
      </c>
      <c r="F128" s="125">
        <f t="shared" si="1"/>
        <v>0.45</v>
      </c>
      <c r="G128" s="126"/>
      <c r="H128" s="125">
        <v>10</v>
      </c>
      <c r="I128" s="125" t="s">
        <v>128</v>
      </c>
      <c r="J128" s="125" t="s">
        <v>586</v>
      </c>
      <c r="K128" s="125">
        <v>3</v>
      </c>
      <c r="L128" s="125">
        <v>1</v>
      </c>
      <c r="M128" s="125" t="s">
        <v>292</v>
      </c>
      <c r="N128" s="125" t="s">
        <v>292</v>
      </c>
      <c r="O128" s="125" t="s">
        <v>511</v>
      </c>
    </row>
    <row r="129" spans="1:15">
      <c r="A129" s="123" t="s">
        <v>668</v>
      </c>
      <c r="B129" s="124" t="s">
        <v>651</v>
      </c>
      <c r="C129" s="125">
        <v>530</v>
      </c>
      <c r="D129" s="125">
        <v>0.99960000000000004</v>
      </c>
      <c r="E129" s="125">
        <v>0.49980000000000002</v>
      </c>
      <c r="F129" s="125">
        <f t="shared" si="1"/>
        <v>0.49980000000000002</v>
      </c>
      <c r="G129" s="126"/>
      <c r="H129" s="125"/>
      <c r="I129" s="125"/>
      <c r="J129" s="125"/>
      <c r="K129" s="125"/>
      <c r="L129" s="125"/>
      <c r="M129" s="125"/>
      <c r="N129" s="125"/>
      <c r="O129" s="125"/>
    </row>
    <row r="130" spans="1:15">
      <c r="A130" s="123" t="s">
        <v>668</v>
      </c>
      <c r="B130" s="124" t="s">
        <v>652</v>
      </c>
      <c r="C130" s="125">
        <v>531</v>
      </c>
      <c r="D130" s="125">
        <v>1</v>
      </c>
      <c r="E130" s="125">
        <v>0.5</v>
      </c>
      <c r="F130" s="125">
        <f t="shared" ref="F130:F193" si="2">D130-E130</f>
        <v>0.5</v>
      </c>
      <c r="G130" s="126"/>
      <c r="H130" s="125"/>
      <c r="I130" s="125"/>
      <c r="J130" s="125"/>
      <c r="K130" s="125"/>
      <c r="L130" s="125"/>
      <c r="M130" s="125"/>
      <c r="N130" s="125"/>
      <c r="O130" s="125"/>
    </row>
    <row r="131" spans="1:15">
      <c r="A131" s="123" t="s">
        <v>668</v>
      </c>
      <c r="B131" s="124" t="s">
        <v>653</v>
      </c>
      <c r="C131" s="125">
        <v>532</v>
      </c>
      <c r="D131" s="125">
        <v>1.0229999999999999</v>
      </c>
      <c r="E131" s="125">
        <v>0.51549999999999996</v>
      </c>
      <c r="F131" s="125">
        <f t="shared" si="2"/>
        <v>0.50749999999999995</v>
      </c>
      <c r="G131" s="126"/>
      <c r="H131" s="125"/>
      <c r="I131" s="125"/>
      <c r="J131" s="125"/>
      <c r="K131" s="125"/>
      <c r="L131" s="125"/>
      <c r="M131" s="125"/>
      <c r="N131" s="125"/>
      <c r="O131" s="125"/>
    </row>
    <row r="132" spans="1:15">
      <c r="A132" s="123" t="s">
        <v>668</v>
      </c>
      <c r="B132" s="124" t="s">
        <v>654</v>
      </c>
      <c r="C132" s="125">
        <v>533</v>
      </c>
      <c r="D132" s="125">
        <v>1.05</v>
      </c>
      <c r="E132" s="125">
        <v>0.52500000000000002</v>
      </c>
      <c r="F132" s="125">
        <f t="shared" si="2"/>
        <v>0.52500000000000002</v>
      </c>
      <c r="G132" s="126"/>
      <c r="H132" s="125"/>
      <c r="I132" s="125"/>
      <c r="J132" s="125"/>
      <c r="K132" s="125"/>
      <c r="L132" s="125"/>
      <c r="M132" s="125"/>
      <c r="N132" s="125"/>
      <c r="O132" s="125"/>
    </row>
    <row r="133" spans="1:15">
      <c r="A133" s="123" t="s">
        <v>551</v>
      </c>
      <c r="B133" s="124" t="s">
        <v>539</v>
      </c>
      <c r="C133" s="125">
        <v>534</v>
      </c>
      <c r="D133" s="125">
        <v>1.85</v>
      </c>
      <c r="E133" s="125">
        <v>0.92500000000000004</v>
      </c>
      <c r="F133" s="125">
        <f t="shared" si="2"/>
        <v>0.92500000000000004</v>
      </c>
      <c r="G133" s="126"/>
      <c r="H133" s="125">
        <v>20</v>
      </c>
      <c r="I133" s="125" t="s">
        <v>120</v>
      </c>
      <c r="J133" s="125" t="s">
        <v>292</v>
      </c>
      <c r="K133" s="125">
        <v>6</v>
      </c>
      <c r="L133" s="125">
        <v>130</v>
      </c>
      <c r="M133" s="125" t="s">
        <v>292</v>
      </c>
      <c r="N133" s="125" t="s">
        <v>292</v>
      </c>
      <c r="O133" s="125" t="s">
        <v>373</v>
      </c>
    </row>
    <row r="134" spans="1:15">
      <c r="A134" s="123" t="s">
        <v>691</v>
      </c>
      <c r="B134" s="124" t="s">
        <v>41</v>
      </c>
      <c r="C134" s="125">
        <v>534</v>
      </c>
      <c r="D134" s="125">
        <v>1.1679999999999999</v>
      </c>
      <c r="E134" s="125">
        <v>0.58399999999999996</v>
      </c>
      <c r="F134" s="125">
        <f t="shared" si="2"/>
        <v>0.58399999999999996</v>
      </c>
      <c r="G134" s="126"/>
      <c r="H134" s="125">
        <v>20</v>
      </c>
      <c r="I134" s="125" t="s">
        <v>137</v>
      </c>
      <c r="J134" s="125" t="s">
        <v>674</v>
      </c>
      <c r="K134" s="125" t="s">
        <v>292</v>
      </c>
      <c r="L134" s="125">
        <v>41</v>
      </c>
      <c r="M134" s="125">
        <v>1350</v>
      </c>
      <c r="N134" s="125" t="s">
        <v>675</v>
      </c>
      <c r="O134" s="125" t="s">
        <v>373</v>
      </c>
    </row>
    <row r="135" spans="1:15">
      <c r="A135" s="123" t="s">
        <v>691</v>
      </c>
      <c r="B135" s="124" t="s">
        <v>42</v>
      </c>
      <c r="C135" s="125">
        <v>539</v>
      </c>
      <c r="D135" s="125">
        <v>1.1679999999999999</v>
      </c>
      <c r="E135" s="125">
        <v>0.58399999999999996</v>
      </c>
      <c r="F135" s="125">
        <f t="shared" si="2"/>
        <v>0.58399999999999996</v>
      </c>
      <c r="G135" s="126"/>
      <c r="H135" s="125">
        <v>20</v>
      </c>
      <c r="I135" s="125" t="s">
        <v>137</v>
      </c>
      <c r="J135" s="125" t="s">
        <v>674</v>
      </c>
      <c r="K135" s="125" t="s">
        <v>292</v>
      </c>
      <c r="L135" s="125">
        <v>41</v>
      </c>
      <c r="M135" s="125">
        <v>1350</v>
      </c>
      <c r="N135" s="125" t="s">
        <v>676</v>
      </c>
      <c r="O135" s="125" t="s">
        <v>373</v>
      </c>
    </row>
    <row r="136" spans="1:15">
      <c r="A136" s="123" t="s">
        <v>567</v>
      </c>
      <c r="B136" s="124" t="s">
        <v>556</v>
      </c>
      <c r="C136" s="125">
        <v>542</v>
      </c>
      <c r="D136" s="125">
        <v>1.85</v>
      </c>
      <c r="E136" s="125">
        <v>0.92500000000000004</v>
      </c>
      <c r="F136" s="125">
        <f t="shared" si="2"/>
        <v>0.92500000000000004</v>
      </c>
      <c r="G136" s="126"/>
      <c r="H136" s="125">
        <v>20</v>
      </c>
      <c r="I136" s="125" t="s">
        <v>122</v>
      </c>
      <c r="J136" s="125" t="s">
        <v>292</v>
      </c>
      <c r="K136" s="125">
        <v>6</v>
      </c>
      <c r="L136" s="127">
        <v>0.4</v>
      </c>
      <c r="M136" s="125" t="s">
        <v>292</v>
      </c>
      <c r="N136" s="125" t="s">
        <v>292</v>
      </c>
      <c r="O136" s="125" t="s">
        <v>373</v>
      </c>
    </row>
    <row r="137" spans="1:15">
      <c r="A137" s="123" t="s">
        <v>650</v>
      </c>
      <c r="B137" s="124" t="s">
        <v>628</v>
      </c>
      <c r="C137" s="125">
        <v>543</v>
      </c>
      <c r="D137" s="125">
        <v>2.0499999999999998</v>
      </c>
      <c r="E137" s="125">
        <v>1.0249999999999999</v>
      </c>
      <c r="F137" s="125">
        <f t="shared" si="2"/>
        <v>1.0249999999999999</v>
      </c>
      <c r="G137" s="126"/>
      <c r="H137" s="125">
        <v>10</v>
      </c>
      <c r="I137" s="125" t="s">
        <v>129</v>
      </c>
      <c r="J137" s="125" t="s">
        <v>510</v>
      </c>
      <c r="K137" s="125">
        <v>6</v>
      </c>
      <c r="L137" s="125">
        <v>1.5</v>
      </c>
      <c r="M137" s="125" t="s">
        <v>292</v>
      </c>
      <c r="N137" s="125" t="s">
        <v>292</v>
      </c>
      <c r="O137" s="125" t="s">
        <v>511</v>
      </c>
    </row>
    <row r="138" spans="1:15">
      <c r="A138" s="123" t="s">
        <v>691</v>
      </c>
      <c r="B138" s="124" t="s">
        <v>43</v>
      </c>
      <c r="C138" s="125">
        <v>544</v>
      </c>
      <c r="D138" s="125">
        <v>1.1679999999999999</v>
      </c>
      <c r="E138" s="125">
        <v>0.58399999999999996</v>
      </c>
      <c r="F138" s="125">
        <f t="shared" si="2"/>
        <v>0.58399999999999996</v>
      </c>
      <c r="G138" s="126"/>
      <c r="H138" s="125">
        <v>20</v>
      </c>
      <c r="I138" s="125" t="s">
        <v>137</v>
      </c>
      <c r="J138" s="125" t="s">
        <v>674</v>
      </c>
      <c r="K138" s="125" t="s">
        <v>292</v>
      </c>
      <c r="L138" s="125">
        <v>41</v>
      </c>
      <c r="M138" s="125">
        <v>1350</v>
      </c>
      <c r="N138" s="125" t="s">
        <v>677</v>
      </c>
      <c r="O138" s="125" t="s">
        <v>373</v>
      </c>
    </row>
    <row r="139" spans="1:15">
      <c r="A139" s="123" t="s">
        <v>650</v>
      </c>
      <c r="B139" s="124" t="s">
        <v>629</v>
      </c>
      <c r="C139" s="125">
        <v>548</v>
      </c>
      <c r="D139" s="125">
        <v>2.0499999999999998</v>
      </c>
      <c r="E139" s="125">
        <v>1.0249999999999999</v>
      </c>
      <c r="F139" s="125">
        <f t="shared" si="2"/>
        <v>1.0249999999999999</v>
      </c>
      <c r="G139" s="126"/>
      <c r="H139" s="125">
        <v>10</v>
      </c>
      <c r="I139" s="125" t="s">
        <v>130</v>
      </c>
      <c r="J139" s="125" t="s">
        <v>510</v>
      </c>
      <c r="K139" s="125">
        <v>6</v>
      </c>
      <c r="L139" s="127">
        <v>0.08</v>
      </c>
      <c r="M139" s="125" t="s">
        <v>292</v>
      </c>
      <c r="N139" s="125" t="s">
        <v>292</v>
      </c>
      <c r="O139" s="125" t="s">
        <v>511</v>
      </c>
    </row>
    <row r="140" spans="1:15">
      <c r="A140" s="123" t="s">
        <v>691</v>
      </c>
      <c r="B140" s="124" t="s">
        <v>44</v>
      </c>
      <c r="C140" s="125">
        <v>549</v>
      </c>
      <c r="D140" s="125">
        <v>1.1679999999999999</v>
      </c>
      <c r="E140" s="125">
        <v>0.58399999999999996</v>
      </c>
      <c r="F140" s="125">
        <f t="shared" si="2"/>
        <v>0.58399999999999996</v>
      </c>
      <c r="G140" s="126"/>
      <c r="H140" s="125">
        <v>20</v>
      </c>
      <c r="I140" s="125" t="s">
        <v>137</v>
      </c>
      <c r="J140" s="125" t="s">
        <v>674</v>
      </c>
      <c r="K140" s="125" t="s">
        <v>292</v>
      </c>
      <c r="L140" s="125">
        <v>41</v>
      </c>
      <c r="M140" s="125">
        <v>1350</v>
      </c>
      <c r="N140" s="125" t="s">
        <v>678</v>
      </c>
      <c r="O140" s="125" t="s">
        <v>373</v>
      </c>
    </row>
    <row r="141" spans="1:15">
      <c r="A141" s="123" t="s">
        <v>584</v>
      </c>
      <c r="B141" s="124" t="s">
        <v>572</v>
      </c>
      <c r="C141" s="125">
        <v>550</v>
      </c>
      <c r="D141" s="125">
        <v>1.85</v>
      </c>
      <c r="E141" s="125">
        <v>0.92500000000000004</v>
      </c>
      <c r="F141" s="125">
        <f t="shared" si="2"/>
        <v>0.92500000000000004</v>
      </c>
      <c r="G141" s="126"/>
      <c r="H141" s="125">
        <v>20</v>
      </c>
      <c r="I141" s="125" t="s">
        <v>124</v>
      </c>
      <c r="J141" s="125" t="s">
        <v>292</v>
      </c>
      <c r="K141" s="125">
        <v>6</v>
      </c>
      <c r="L141" s="125">
        <v>50</v>
      </c>
      <c r="M141" s="125" t="s">
        <v>292</v>
      </c>
      <c r="N141" s="125" t="s">
        <v>292</v>
      </c>
      <c r="O141" s="125" t="s">
        <v>373</v>
      </c>
    </row>
    <row r="142" spans="1:15">
      <c r="A142" s="123" t="s">
        <v>650</v>
      </c>
      <c r="B142" s="124" t="s">
        <v>632</v>
      </c>
      <c r="C142" s="125">
        <v>554</v>
      </c>
      <c r="D142" s="125">
        <v>1.2</v>
      </c>
      <c r="E142" s="125">
        <v>0.6</v>
      </c>
      <c r="F142" s="125">
        <f t="shared" si="2"/>
        <v>0.6</v>
      </c>
      <c r="G142" s="126"/>
      <c r="H142" s="125">
        <v>20</v>
      </c>
      <c r="I142" s="125" t="s">
        <v>129</v>
      </c>
      <c r="J142" s="125" t="s">
        <v>510</v>
      </c>
      <c r="K142" s="125">
        <v>3</v>
      </c>
      <c r="L142" s="125">
        <v>2.4</v>
      </c>
      <c r="M142" s="125" t="s">
        <v>292</v>
      </c>
      <c r="N142" s="125" t="s">
        <v>292</v>
      </c>
      <c r="O142" s="125" t="s">
        <v>511</v>
      </c>
    </row>
    <row r="143" spans="1:15">
      <c r="A143" s="123" t="s">
        <v>625</v>
      </c>
      <c r="B143" s="124" t="s">
        <v>590</v>
      </c>
      <c r="C143" s="125">
        <v>559</v>
      </c>
      <c r="D143" s="125">
        <v>2.0499999999999998</v>
      </c>
      <c r="E143" s="125">
        <v>1.0249999999999999</v>
      </c>
      <c r="F143" s="125">
        <f t="shared" si="2"/>
        <v>1.0249999999999999</v>
      </c>
      <c r="G143" s="126"/>
      <c r="H143" s="125">
        <v>10</v>
      </c>
      <c r="I143" s="125" t="s">
        <v>126</v>
      </c>
      <c r="J143" s="125" t="s">
        <v>586</v>
      </c>
      <c r="K143" s="125">
        <v>6</v>
      </c>
      <c r="L143" s="125">
        <v>2</v>
      </c>
      <c r="M143" s="125" t="s">
        <v>292</v>
      </c>
      <c r="N143" s="125" t="s">
        <v>292</v>
      </c>
      <c r="O143" s="125" t="s">
        <v>511</v>
      </c>
    </row>
    <row r="144" spans="1:15">
      <c r="A144" s="123" t="s">
        <v>650</v>
      </c>
      <c r="B144" s="124" t="s">
        <v>633</v>
      </c>
      <c r="C144" s="125">
        <v>559</v>
      </c>
      <c r="D144" s="125">
        <v>1.2</v>
      </c>
      <c r="E144" s="125">
        <v>0.6</v>
      </c>
      <c r="F144" s="125">
        <f t="shared" si="2"/>
        <v>0.6</v>
      </c>
      <c r="G144" s="126"/>
      <c r="H144" s="125">
        <v>20</v>
      </c>
      <c r="I144" s="125" t="s">
        <v>130</v>
      </c>
      <c r="J144" s="125" t="s">
        <v>510</v>
      </c>
      <c r="K144" s="125">
        <v>3</v>
      </c>
      <c r="L144" s="127">
        <v>0.11</v>
      </c>
      <c r="M144" s="125" t="s">
        <v>292</v>
      </c>
      <c r="N144" s="125" t="s">
        <v>292</v>
      </c>
      <c r="O144" s="125" t="s">
        <v>511</v>
      </c>
    </row>
    <row r="145" spans="1:15">
      <c r="A145" s="123" t="s">
        <v>625</v>
      </c>
      <c r="B145" s="124" t="s">
        <v>591</v>
      </c>
      <c r="C145" s="125">
        <v>564</v>
      </c>
      <c r="D145" s="125">
        <v>2.0499999999999998</v>
      </c>
      <c r="E145" s="125">
        <v>1.0249999999999999</v>
      </c>
      <c r="F145" s="125">
        <f t="shared" si="2"/>
        <v>1.0249999999999999</v>
      </c>
      <c r="G145" s="126"/>
      <c r="H145" s="125">
        <v>10</v>
      </c>
      <c r="I145" s="125" t="s">
        <v>127</v>
      </c>
      <c r="J145" s="125" t="s">
        <v>588</v>
      </c>
      <c r="K145" s="125">
        <v>6</v>
      </c>
      <c r="L145" s="125">
        <v>1</v>
      </c>
      <c r="M145" s="125" t="s">
        <v>292</v>
      </c>
      <c r="N145" s="125" t="s">
        <v>292</v>
      </c>
      <c r="O145" s="125" t="s">
        <v>511</v>
      </c>
    </row>
    <row r="146" spans="1:15">
      <c r="A146" s="123" t="s">
        <v>625</v>
      </c>
      <c r="B146" s="124" t="s">
        <v>596</v>
      </c>
      <c r="C146" s="125">
        <v>564</v>
      </c>
      <c r="D146" s="125">
        <v>1.2</v>
      </c>
      <c r="E146" s="125">
        <v>0.6</v>
      </c>
      <c r="F146" s="125">
        <f t="shared" si="2"/>
        <v>0.6</v>
      </c>
      <c r="G146" s="126"/>
      <c r="H146" s="125">
        <v>20</v>
      </c>
      <c r="I146" s="125" t="s">
        <v>126</v>
      </c>
      <c r="J146" s="125" t="s">
        <v>586</v>
      </c>
      <c r="K146" s="125">
        <v>3</v>
      </c>
      <c r="L146" s="125">
        <v>4</v>
      </c>
      <c r="M146" s="125" t="s">
        <v>292</v>
      </c>
      <c r="N146" s="125" t="s">
        <v>292</v>
      </c>
      <c r="O146" s="125" t="s">
        <v>511</v>
      </c>
    </row>
    <row r="147" spans="1:15">
      <c r="A147" s="123" t="s">
        <v>625</v>
      </c>
      <c r="B147" s="124" t="s">
        <v>592</v>
      </c>
      <c r="C147" s="125">
        <v>569</v>
      </c>
      <c r="D147" s="125">
        <v>2.0499999999999998</v>
      </c>
      <c r="E147" s="125">
        <v>1.0249999999999999</v>
      </c>
      <c r="F147" s="125">
        <f t="shared" si="2"/>
        <v>1.0249999999999999</v>
      </c>
      <c r="G147" s="126"/>
      <c r="H147" s="125">
        <v>10</v>
      </c>
      <c r="I147" s="125" t="s">
        <v>128</v>
      </c>
      <c r="J147" s="125" t="s">
        <v>586</v>
      </c>
      <c r="K147" s="125">
        <v>6</v>
      </c>
      <c r="L147" s="125">
        <v>1</v>
      </c>
      <c r="M147" s="125" t="s">
        <v>292</v>
      </c>
      <c r="N147" s="125" t="s">
        <v>292</v>
      </c>
      <c r="O147" s="125" t="s">
        <v>511</v>
      </c>
    </row>
    <row r="148" spans="1:15">
      <c r="A148" s="123" t="s">
        <v>625</v>
      </c>
      <c r="B148" s="124" t="s">
        <v>597</v>
      </c>
      <c r="C148" s="125">
        <v>569</v>
      </c>
      <c r="D148" s="125">
        <v>1.2</v>
      </c>
      <c r="E148" s="125">
        <v>0.6</v>
      </c>
      <c r="F148" s="125">
        <f t="shared" si="2"/>
        <v>0.6</v>
      </c>
      <c r="G148" s="126"/>
      <c r="H148" s="125">
        <v>20</v>
      </c>
      <c r="I148" s="125" t="s">
        <v>127</v>
      </c>
      <c r="J148" s="125" t="s">
        <v>588</v>
      </c>
      <c r="K148" s="125">
        <v>3</v>
      </c>
      <c r="L148" s="125">
        <v>2</v>
      </c>
      <c r="M148" s="125" t="s">
        <v>292</v>
      </c>
      <c r="N148" s="125" t="s">
        <v>292</v>
      </c>
      <c r="O148" s="125" t="s">
        <v>511</v>
      </c>
    </row>
    <row r="149" spans="1:15">
      <c r="A149" s="123" t="s">
        <v>625</v>
      </c>
      <c r="B149" s="124" t="s">
        <v>598</v>
      </c>
      <c r="C149" s="125">
        <v>574</v>
      </c>
      <c r="D149" s="125">
        <v>1.2</v>
      </c>
      <c r="E149" s="125">
        <v>0.6</v>
      </c>
      <c r="F149" s="125">
        <f t="shared" si="2"/>
        <v>0.6</v>
      </c>
      <c r="G149" s="126"/>
      <c r="H149" s="125">
        <v>20</v>
      </c>
      <c r="I149" s="125" t="s">
        <v>128</v>
      </c>
      <c r="J149" s="125" t="s">
        <v>586</v>
      </c>
      <c r="K149" s="125">
        <v>3</v>
      </c>
      <c r="L149" s="125">
        <v>2</v>
      </c>
      <c r="M149" s="125" t="s">
        <v>292</v>
      </c>
      <c r="N149" s="125" t="s">
        <v>292</v>
      </c>
      <c r="O149" s="125" t="s">
        <v>511</v>
      </c>
    </row>
    <row r="150" spans="1:15">
      <c r="A150" s="123" t="s">
        <v>650</v>
      </c>
      <c r="B150" s="124" t="s">
        <v>630</v>
      </c>
      <c r="C150" s="125">
        <v>577</v>
      </c>
      <c r="D150" s="125">
        <v>3.45</v>
      </c>
      <c r="E150" s="125">
        <v>1.7250000000000001</v>
      </c>
      <c r="F150" s="125">
        <f t="shared" si="2"/>
        <v>1.7250000000000001</v>
      </c>
      <c r="G150" s="126"/>
      <c r="H150" s="125">
        <v>10</v>
      </c>
      <c r="I150" s="125" t="s">
        <v>129</v>
      </c>
      <c r="J150" s="125" t="s">
        <v>510</v>
      </c>
      <c r="K150" s="125">
        <v>9</v>
      </c>
      <c r="L150" s="125">
        <v>1.5</v>
      </c>
      <c r="M150" s="125" t="s">
        <v>292</v>
      </c>
      <c r="N150" s="125" t="s">
        <v>292</v>
      </c>
      <c r="O150" s="125" t="s">
        <v>511</v>
      </c>
    </row>
    <row r="151" spans="1:15">
      <c r="A151" s="123" t="s">
        <v>650</v>
      </c>
      <c r="B151" s="124" t="s">
        <v>634</v>
      </c>
      <c r="C151" s="125">
        <v>579</v>
      </c>
      <c r="D151" s="125">
        <v>2.65</v>
      </c>
      <c r="E151" s="125">
        <v>1.325</v>
      </c>
      <c r="F151" s="125">
        <f t="shared" si="2"/>
        <v>1.325</v>
      </c>
      <c r="G151" s="126"/>
      <c r="H151" s="125">
        <v>20</v>
      </c>
      <c r="I151" s="125" t="s">
        <v>129</v>
      </c>
      <c r="J151" s="125" t="s">
        <v>510</v>
      </c>
      <c r="K151" s="125">
        <v>6</v>
      </c>
      <c r="L151" s="125">
        <v>2.4</v>
      </c>
      <c r="M151" s="125" t="s">
        <v>292</v>
      </c>
      <c r="N151" s="125" t="s">
        <v>292</v>
      </c>
      <c r="O151" s="125" t="s">
        <v>511</v>
      </c>
    </row>
    <row r="152" spans="1:15">
      <c r="A152" s="123" t="s">
        <v>551</v>
      </c>
      <c r="B152" s="124" t="s">
        <v>541</v>
      </c>
      <c r="C152" s="125">
        <v>579</v>
      </c>
      <c r="D152" s="125">
        <v>1.3</v>
      </c>
      <c r="E152" s="125">
        <v>0.65</v>
      </c>
      <c r="F152" s="125">
        <f t="shared" si="2"/>
        <v>0.65</v>
      </c>
      <c r="G152" s="126"/>
      <c r="H152" s="125">
        <v>30</v>
      </c>
      <c r="I152" s="125" t="s">
        <v>120</v>
      </c>
      <c r="J152" s="125" t="s">
        <v>292</v>
      </c>
      <c r="K152" s="125">
        <v>3</v>
      </c>
      <c r="L152" s="125">
        <v>180</v>
      </c>
      <c r="M152" s="125" t="s">
        <v>292</v>
      </c>
      <c r="N152" s="125" t="s">
        <v>292</v>
      </c>
      <c r="O152" s="125" t="s">
        <v>373</v>
      </c>
    </row>
    <row r="153" spans="1:15">
      <c r="A153" s="123" t="s">
        <v>650</v>
      </c>
      <c r="B153" s="124" t="s">
        <v>631</v>
      </c>
      <c r="C153" s="125">
        <v>582</v>
      </c>
      <c r="D153" s="125">
        <v>3.45</v>
      </c>
      <c r="E153" s="125">
        <v>1.7250000000000001</v>
      </c>
      <c r="F153" s="125">
        <f t="shared" si="2"/>
        <v>1.7250000000000001</v>
      </c>
      <c r="G153" s="126"/>
      <c r="H153" s="125">
        <v>10</v>
      </c>
      <c r="I153" s="125" t="s">
        <v>130</v>
      </c>
      <c r="J153" s="125" t="s">
        <v>510</v>
      </c>
      <c r="K153" s="125">
        <v>9</v>
      </c>
      <c r="L153" s="127">
        <v>0.08</v>
      </c>
      <c r="M153" s="125" t="s">
        <v>292</v>
      </c>
      <c r="N153" s="125" t="s">
        <v>292</v>
      </c>
      <c r="O153" s="125" t="s">
        <v>511</v>
      </c>
    </row>
    <row r="154" spans="1:15">
      <c r="A154" s="123" t="s">
        <v>650</v>
      </c>
      <c r="B154" s="124" t="s">
        <v>635</v>
      </c>
      <c r="C154" s="125">
        <v>584</v>
      </c>
      <c r="D154" s="125">
        <v>2.65</v>
      </c>
      <c r="E154" s="125">
        <v>1.325</v>
      </c>
      <c r="F154" s="125">
        <f t="shared" si="2"/>
        <v>1.325</v>
      </c>
      <c r="G154" s="126"/>
      <c r="H154" s="125">
        <v>20</v>
      </c>
      <c r="I154" s="125" t="s">
        <v>130</v>
      </c>
      <c r="J154" s="125" t="s">
        <v>510</v>
      </c>
      <c r="K154" s="125">
        <v>6</v>
      </c>
      <c r="L154" s="127">
        <v>0.11</v>
      </c>
      <c r="M154" s="125" t="s">
        <v>292</v>
      </c>
      <c r="N154" s="125" t="s">
        <v>292</v>
      </c>
      <c r="O154" s="125" t="s">
        <v>511</v>
      </c>
    </row>
    <row r="155" spans="1:15">
      <c r="A155" s="123" t="s">
        <v>567</v>
      </c>
      <c r="B155" s="124" t="s">
        <v>558</v>
      </c>
      <c r="C155" s="125">
        <v>584</v>
      </c>
      <c r="D155" s="125">
        <v>1.3</v>
      </c>
      <c r="E155" s="125">
        <v>0.65</v>
      </c>
      <c r="F155" s="125">
        <f t="shared" si="2"/>
        <v>0.65</v>
      </c>
      <c r="G155" s="126"/>
      <c r="H155" s="125">
        <v>30</v>
      </c>
      <c r="I155" s="125" t="s">
        <v>122</v>
      </c>
      <c r="J155" s="125" t="s">
        <v>292</v>
      </c>
      <c r="K155" s="125">
        <v>3</v>
      </c>
      <c r="L155" s="127">
        <v>0.6</v>
      </c>
      <c r="M155" s="125" t="s">
        <v>292</v>
      </c>
      <c r="N155" s="125" t="s">
        <v>292</v>
      </c>
      <c r="O155" s="125" t="s">
        <v>373</v>
      </c>
    </row>
    <row r="156" spans="1:15">
      <c r="A156" s="123" t="s">
        <v>625</v>
      </c>
      <c r="B156" s="124" t="s">
        <v>593</v>
      </c>
      <c r="C156" s="125">
        <v>586</v>
      </c>
      <c r="D156" s="125">
        <v>3.45</v>
      </c>
      <c r="E156" s="125">
        <v>1.7250000000000001</v>
      </c>
      <c r="F156" s="125">
        <f t="shared" si="2"/>
        <v>1.7250000000000001</v>
      </c>
      <c r="G156" s="126"/>
      <c r="H156" s="125">
        <v>10</v>
      </c>
      <c r="I156" s="125" t="s">
        <v>126</v>
      </c>
      <c r="J156" s="125" t="s">
        <v>586</v>
      </c>
      <c r="K156" s="125">
        <v>9</v>
      </c>
      <c r="L156" s="125">
        <v>2</v>
      </c>
      <c r="M156" s="125" t="s">
        <v>292</v>
      </c>
      <c r="N156" s="125" t="s">
        <v>292</v>
      </c>
      <c r="O156" s="125" t="s">
        <v>511</v>
      </c>
    </row>
    <row r="157" spans="1:15">
      <c r="A157" s="123" t="s">
        <v>551</v>
      </c>
      <c r="B157" s="124" t="s">
        <v>540</v>
      </c>
      <c r="C157" s="125">
        <v>588</v>
      </c>
      <c r="D157" s="125">
        <v>3.4</v>
      </c>
      <c r="E157" s="125">
        <v>1.7</v>
      </c>
      <c r="F157" s="125">
        <f t="shared" si="2"/>
        <v>1.7</v>
      </c>
      <c r="G157" s="126"/>
      <c r="H157" s="125">
        <v>20</v>
      </c>
      <c r="I157" s="125" t="s">
        <v>120</v>
      </c>
      <c r="J157" s="125" t="s">
        <v>292</v>
      </c>
      <c r="K157" s="125">
        <v>9</v>
      </c>
      <c r="L157" s="125">
        <v>130</v>
      </c>
      <c r="M157" s="125" t="s">
        <v>292</v>
      </c>
      <c r="N157" s="125" t="s">
        <v>292</v>
      </c>
      <c r="O157" s="125" t="s">
        <v>373</v>
      </c>
    </row>
    <row r="158" spans="1:15">
      <c r="A158" s="123" t="s">
        <v>584</v>
      </c>
      <c r="B158" s="124" t="s">
        <v>574</v>
      </c>
      <c r="C158" s="125">
        <v>589</v>
      </c>
      <c r="D158" s="125">
        <v>1.3</v>
      </c>
      <c r="E158" s="125">
        <v>0.65</v>
      </c>
      <c r="F158" s="125">
        <f t="shared" si="2"/>
        <v>0.65</v>
      </c>
      <c r="G158" s="126"/>
      <c r="H158" s="125">
        <v>30</v>
      </c>
      <c r="I158" s="125" t="s">
        <v>124</v>
      </c>
      <c r="J158" s="125" t="s">
        <v>292</v>
      </c>
      <c r="K158" s="125">
        <v>3</v>
      </c>
      <c r="L158" s="125">
        <v>70</v>
      </c>
      <c r="M158" s="125" t="s">
        <v>292</v>
      </c>
      <c r="N158" s="125" t="s">
        <v>292</v>
      </c>
      <c r="O158" s="125" t="s">
        <v>373</v>
      </c>
    </row>
    <row r="159" spans="1:15">
      <c r="A159" s="123" t="s">
        <v>625</v>
      </c>
      <c r="B159" s="124" t="s">
        <v>594</v>
      </c>
      <c r="C159" s="125">
        <v>592</v>
      </c>
      <c r="D159" s="125">
        <v>3.45</v>
      </c>
      <c r="E159" s="125">
        <v>1.7250000000000001</v>
      </c>
      <c r="F159" s="125">
        <f t="shared" si="2"/>
        <v>1.7250000000000001</v>
      </c>
      <c r="G159" s="126"/>
      <c r="H159" s="125">
        <v>10</v>
      </c>
      <c r="I159" s="125" t="s">
        <v>127</v>
      </c>
      <c r="J159" s="125" t="s">
        <v>588</v>
      </c>
      <c r="K159" s="125">
        <v>9</v>
      </c>
      <c r="L159" s="125">
        <v>1</v>
      </c>
      <c r="M159" s="125" t="s">
        <v>292</v>
      </c>
      <c r="N159" s="125" t="s">
        <v>292</v>
      </c>
      <c r="O159" s="125" t="s">
        <v>511</v>
      </c>
    </row>
    <row r="160" spans="1:15">
      <c r="A160" s="123" t="s">
        <v>688</v>
      </c>
      <c r="B160" s="124" t="s">
        <v>4</v>
      </c>
      <c r="C160" s="125">
        <v>594</v>
      </c>
      <c r="D160" s="125">
        <v>1.4179999999999999</v>
      </c>
      <c r="E160" s="125">
        <v>0.70899999999999996</v>
      </c>
      <c r="F160" s="125">
        <f t="shared" si="2"/>
        <v>0.70899999999999996</v>
      </c>
      <c r="G160" s="126"/>
      <c r="H160" s="125">
        <v>20</v>
      </c>
      <c r="I160" s="125" t="s">
        <v>673</v>
      </c>
      <c r="J160" s="125" t="s">
        <v>674</v>
      </c>
      <c r="K160" s="125" t="s">
        <v>292</v>
      </c>
      <c r="L160" s="125">
        <v>41</v>
      </c>
      <c r="M160" s="125" t="s">
        <v>292</v>
      </c>
      <c r="N160" s="125" t="s">
        <v>675</v>
      </c>
      <c r="O160" s="125" t="s">
        <v>292</v>
      </c>
    </row>
    <row r="161" spans="1:15">
      <c r="A161" s="123" t="s">
        <v>567</v>
      </c>
      <c r="B161" s="124" t="s">
        <v>557</v>
      </c>
      <c r="C161" s="125">
        <v>596</v>
      </c>
      <c r="D161" s="125">
        <v>3.4</v>
      </c>
      <c r="E161" s="125">
        <v>1.7</v>
      </c>
      <c r="F161" s="125">
        <f t="shared" si="2"/>
        <v>1.7</v>
      </c>
      <c r="G161" s="126"/>
      <c r="H161" s="125">
        <v>20</v>
      </c>
      <c r="I161" s="125" t="s">
        <v>122</v>
      </c>
      <c r="J161" s="125" t="s">
        <v>292</v>
      </c>
      <c r="K161" s="125">
        <v>9</v>
      </c>
      <c r="L161" s="127">
        <v>0.4</v>
      </c>
      <c r="M161" s="125" t="s">
        <v>292</v>
      </c>
      <c r="N161" s="125" t="s">
        <v>292</v>
      </c>
      <c r="O161" s="125" t="s">
        <v>373</v>
      </c>
    </row>
    <row r="162" spans="1:15">
      <c r="A162" s="123" t="s">
        <v>625</v>
      </c>
      <c r="B162" s="124" t="s">
        <v>595</v>
      </c>
      <c r="C162" s="125">
        <v>597</v>
      </c>
      <c r="D162" s="125">
        <v>3.45</v>
      </c>
      <c r="E162" s="125">
        <v>1.7250000000000001</v>
      </c>
      <c r="F162" s="125">
        <f t="shared" si="2"/>
        <v>1.7250000000000001</v>
      </c>
      <c r="G162" s="126"/>
      <c r="H162" s="125">
        <v>10</v>
      </c>
      <c r="I162" s="125" t="s">
        <v>128</v>
      </c>
      <c r="J162" s="125" t="s">
        <v>586</v>
      </c>
      <c r="K162" s="125">
        <v>9</v>
      </c>
      <c r="L162" s="125">
        <v>1</v>
      </c>
      <c r="M162" s="125" t="s">
        <v>292</v>
      </c>
      <c r="N162" s="125" t="s">
        <v>292</v>
      </c>
      <c r="O162" s="125" t="s">
        <v>511</v>
      </c>
    </row>
    <row r="163" spans="1:15">
      <c r="A163" s="123" t="s">
        <v>625</v>
      </c>
      <c r="B163" s="124" t="s">
        <v>599</v>
      </c>
      <c r="C163" s="125">
        <v>599</v>
      </c>
      <c r="D163" s="125">
        <v>2.65</v>
      </c>
      <c r="E163" s="125">
        <v>1.325</v>
      </c>
      <c r="F163" s="125">
        <f t="shared" si="2"/>
        <v>1.325</v>
      </c>
      <c r="G163" s="126"/>
      <c r="H163" s="125">
        <v>20</v>
      </c>
      <c r="I163" s="125" t="s">
        <v>126</v>
      </c>
      <c r="J163" s="125" t="s">
        <v>586</v>
      </c>
      <c r="K163" s="125">
        <v>6</v>
      </c>
      <c r="L163" s="125">
        <v>4</v>
      </c>
      <c r="M163" s="125" t="s">
        <v>292</v>
      </c>
      <c r="N163" s="125" t="s">
        <v>292</v>
      </c>
      <c r="O163" s="125" t="s">
        <v>511</v>
      </c>
    </row>
    <row r="164" spans="1:15">
      <c r="A164" s="123" t="s">
        <v>688</v>
      </c>
      <c r="B164" s="124" t="s">
        <v>5</v>
      </c>
      <c r="C164" s="125">
        <v>599</v>
      </c>
      <c r="D164" s="125">
        <v>1.4179999999999999</v>
      </c>
      <c r="E164" s="125">
        <v>0.70899999999999996</v>
      </c>
      <c r="F164" s="125">
        <f t="shared" si="2"/>
        <v>0.70899999999999996</v>
      </c>
      <c r="G164" s="126"/>
      <c r="H164" s="125">
        <v>20</v>
      </c>
      <c r="I164" s="125" t="s">
        <v>673</v>
      </c>
      <c r="J164" s="125" t="s">
        <v>674</v>
      </c>
      <c r="K164" s="125" t="s">
        <v>292</v>
      </c>
      <c r="L164" s="125">
        <v>41</v>
      </c>
      <c r="M164" s="125" t="s">
        <v>292</v>
      </c>
      <c r="N164" s="125" t="s">
        <v>676</v>
      </c>
      <c r="O164" s="125" t="s">
        <v>292</v>
      </c>
    </row>
    <row r="165" spans="1:15">
      <c r="A165" s="123" t="s">
        <v>625</v>
      </c>
      <c r="B165" s="124" t="s">
        <v>600</v>
      </c>
      <c r="C165" s="125">
        <v>602</v>
      </c>
      <c r="D165" s="125">
        <v>2.65</v>
      </c>
      <c r="E165" s="125">
        <v>1.325</v>
      </c>
      <c r="F165" s="125">
        <f t="shared" si="2"/>
        <v>1.325</v>
      </c>
      <c r="G165" s="126"/>
      <c r="H165" s="125">
        <v>20</v>
      </c>
      <c r="I165" s="125" t="s">
        <v>127</v>
      </c>
      <c r="J165" s="125" t="s">
        <v>588</v>
      </c>
      <c r="K165" s="125">
        <v>6</v>
      </c>
      <c r="L165" s="125">
        <v>2</v>
      </c>
      <c r="M165" s="125" t="s">
        <v>292</v>
      </c>
      <c r="N165" s="125" t="s">
        <v>292</v>
      </c>
      <c r="O165" s="125" t="s">
        <v>511</v>
      </c>
    </row>
    <row r="166" spans="1:15">
      <c r="A166" s="123" t="s">
        <v>650</v>
      </c>
      <c r="B166" s="124" t="s">
        <v>636</v>
      </c>
      <c r="C166" s="125">
        <v>604</v>
      </c>
      <c r="D166" s="125">
        <v>4.3499999999999996</v>
      </c>
      <c r="E166" s="125">
        <v>2.1749999999999998</v>
      </c>
      <c r="F166" s="125">
        <f t="shared" si="2"/>
        <v>2.1749999999999998</v>
      </c>
      <c r="G166" s="126"/>
      <c r="H166" s="125">
        <v>20</v>
      </c>
      <c r="I166" s="125" t="s">
        <v>129</v>
      </c>
      <c r="J166" s="125" t="s">
        <v>510</v>
      </c>
      <c r="K166" s="125">
        <v>9</v>
      </c>
      <c r="L166" s="125">
        <v>2.4</v>
      </c>
      <c r="M166" s="125" t="s">
        <v>292</v>
      </c>
      <c r="N166" s="125" t="s">
        <v>292</v>
      </c>
      <c r="O166" s="125" t="s">
        <v>511</v>
      </c>
    </row>
    <row r="167" spans="1:15">
      <c r="A167" s="123" t="s">
        <v>584</v>
      </c>
      <c r="B167" s="124" t="s">
        <v>573</v>
      </c>
      <c r="C167" s="125">
        <v>604</v>
      </c>
      <c r="D167" s="125">
        <v>3.4</v>
      </c>
      <c r="E167" s="125">
        <v>1.7</v>
      </c>
      <c r="F167" s="125">
        <f t="shared" si="2"/>
        <v>1.7</v>
      </c>
      <c r="G167" s="126"/>
      <c r="H167" s="125">
        <v>20</v>
      </c>
      <c r="I167" s="125" t="s">
        <v>124</v>
      </c>
      <c r="J167" s="125" t="s">
        <v>292</v>
      </c>
      <c r="K167" s="125">
        <v>9</v>
      </c>
      <c r="L167" s="125">
        <v>50</v>
      </c>
      <c r="M167" s="125" t="s">
        <v>292</v>
      </c>
      <c r="N167" s="125" t="s">
        <v>292</v>
      </c>
      <c r="O167" s="125" t="s">
        <v>373</v>
      </c>
    </row>
    <row r="168" spans="1:15">
      <c r="A168" s="123" t="s">
        <v>688</v>
      </c>
      <c r="B168" s="124" t="s">
        <v>6</v>
      </c>
      <c r="C168" s="125">
        <v>604</v>
      </c>
      <c r="D168" s="125">
        <v>1.4179999999999999</v>
      </c>
      <c r="E168" s="125">
        <v>0.70899999999999996</v>
      </c>
      <c r="F168" s="125">
        <f t="shared" si="2"/>
        <v>0.70899999999999996</v>
      </c>
      <c r="G168" s="126"/>
      <c r="H168" s="125">
        <v>20</v>
      </c>
      <c r="I168" s="125" t="s">
        <v>673</v>
      </c>
      <c r="J168" s="125" t="s">
        <v>674</v>
      </c>
      <c r="K168" s="125" t="s">
        <v>292</v>
      </c>
      <c r="L168" s="125">
        <v>41</v>
      </c>
      <c r="M168" s="125" t="s">
        <v>292</v>
      </c>
      <c r="N168" s="125" t="s">
        <v>677</v>
      </c>
      <c r="O168" s="125" t="s">
        <v>292</v>
      </c>
    </row>
    <row r="169" spans="1:15">
      <c r="A169" s="123" t="s">
        <v>625</v>
      </c>
      <c r="B169" s="124" t="s">
        <v>601</v>
      </c>
      <c r="C169" s="125">
        <v>607</v>
      </c>
      <c r="D169" s="125">
        <v>2.65</v>
      </c>
      <c r="E169" s="125">
        <v>1.325</v>
      </c>
      <c r="F169" s="125">
        <f t="shared" si="2"/>
        <v>1.325</v>
      </c>
      <c r="G169" s="126"/>
      <c r="H169" s="125">
        <v>20</v>
      </c>
      <c r="I169" s="125" t="s">
        <v>128</v>
      </c>
      <c r="J169" s="125" t="s">
        <v>586</v>
      </c>
      <c r="K169" s="125">
        <v>6</v>
      </c>
      <c r="L169" s="125">
        <v>2</v>
      </c>
      <c r="M169" s="125" t="s">
        <v>292</v>
      </c>
      <c r="N169" s="125" t="s">
        <v>292</v>
      </c>
      <c r="O169" s="125" t="s">
        <v>511</v>
      </c>
    </row>
    <row r="170" spans="1:15">
      <c r="A170" s="123" t="s">
        <v>650</v>
      </c>
      <c r="B170" s="124" t="s">
        <v>637</v>
      </c>
      <c r="C170" s="125">
        <v>609</v>
      </c>
      <c r="D170" s="125">
        <v>4.3499999999999996</v>
      </c>
      <c r="E170" s="125">
        <v>2.1749999999999998</v>
      </c>
      <c r="F170" s="125">
        <f t="shared" si="2"/>
        <v>2.1749999999999998</v>
      </c>
      <c r="G170" s="126"/>
      <c r="H170" s="125">
        <v>20</v>
      </c>
      <c r="I170" s="125" t="s">
        <v>130</v>
      </c>
      <c r="J170" s="125" t="s">
        <v>510</v>
      </c>
      <c r="K170" s="125">
        <v>9</v>
      </c>
      <c r="L170" s="127">
        <v>0.11</v>
      </c>
      <c r="M170" s="125" t="s">
        <v>292</v>
      </c>
      <c r="N170" s="125" t="s">
        <v>292</v>
      </c>
      <c r="O170" s="125" t="s">
        <v>511</v>
      </c>
    </row>
    <row r="171" spans="1:15">
      <c r="A171" s="123" t="s">
        <v>688</v>
      </c>
      <c r="B171" s="124" t="s">
        <v>7</v>
      </c>
      <c r="C171" s="125">
        <v>609</v>
      </c>
      <c r="D171" s="125">
        <v>1.4179999999999999</v>
      </c>
      <c r="E171" s="125">
        <v>0.70899999999999996</v>
      </c>
      <c r="F171" s="125">
        <f t="shared" si="2"/>
        <v>0.70899999999999996</v>
      </c>
      <c r="G171" s="126"/>
      <c r="H171" s="125">
        <v>20</v>
      </c>
      <c r="I171" s="125" t="s">
        <v>673</v>
      </c>
      <c r="J171" s="125" t="s">
        <v>674</v>
      </c>
      <c r="K171" s="125" t="s">
        <v>292</v>
      </c>
      <c r="L171" s="125">
        <v>41</v>
      </c>
      <c r="M171" s="125" t="s">
        <v>292</v>
      </c>
      <c r="N171" s="125" t="s">
        <v>678</v>
      </c>
      <c r="O171" s="125" t="s">
        <v>292</v>
      </c>
    </row>
    <row r="172" spans="1:15">
      <c r="A172" s="123" t="s">
        <v>534</v>
      </c>
      <c r="B172" s="124" t="s">
        <v>526</v>
      </c>
      <c r="C172" s="125">
        <v>614</v>
      </c>
      <c r="D172" s="125">
        <v>1.4</v>
      </c>
      <c r="E172" s="125">
        <v>0.7</v>
      </c>
      <c r="F172" s="125">
        <f t="shared" si="2"/>
        <v>0.7</v>
      </c>
      <c r="G172" s="126"/>
      <c r="H172" s="125">
        <v>10</v>
      </c>
      <c r="I172" s="125" t="s">
        <v>527</v>
      </c>
      <c r="J172" s="125" t="s">
        <v>510</v>
      </c>
      <c r="K172" s="125">
        <v>3</v>
      </c>
      <c r="L172" s="125">
        <v>51</v>
      </c>
      <c r="M172" s="125" t="s">
        <v>292</v>
      </c>
      <c r="N172" s="125" t="s">
        <v>292</v>
      </c>
      <c r="O172" s="125" t="s">
        <v>511</v>
      </c>
    </row>
    <row r="173" spans="1:15">
      <c r="A173" s="123" t="s">
        <v>534</v>
      </c>
      <c r="B173" s="124" t="s">
        <v>528</v>
      </c>
      <c r="C173" s="125">
        <v>619</v>
      </c>
      <c r="D173" s="125">
        <v>1.4</v>
      </c>
      <c r="E173" s="125">
        <v>0.7</v>
      </c>
      <c r="F173" s="125">
        <f t="shared" si="2"/>
        <v>0.7</v>
      </c>
      <c r="G173" s="126"/>
      <c r="H173" s="125">
        <v>10</v>
      </c>
      <c r="I173" s="125" t="s">
        <v>529</v>
      </c>
      <c r="J173" s="125" t="s">
        <v>510</v>
      </c>
      <c r="K173" s="125">
        <v>3</v>
      </c>
      <c r="L173" s="125">
        <v>51</v>
      </c>
      <c r="M173" s="125" t="s">
        <v>292</v>
      </c>
      <c r="N173" s="125" t="s">
        <v>292</v>
      </c>
      <c r="O173" s="125" t="s">
        <v>511</v>
      </c>
    </row>
    <row r="174" spans="1:15">
      <c r="A174" s="123" t="s">
        <v>625</v>
      </c>
      <c r="B174" s="124" t="s">
        <v>602</v>
      </c>
      <c r="C174" s="125">
        <v>620</v>
      </c>
      <c r="D174" s="125">
        <v>4.3499999999999996</v>
      </c>
      <c r="E174" s="125">
        <v>2.1749999999999998</v>
      </c>
      <c r="F174" s="125">
        <f t="shared" si="2"/>
        <v>2.1749999999999998</v>
      </c>
      <c r="G174" s="126"/>
      <c r="H174" s="125">
        <v>20</v>
      </c>
      <c r="I174" s="125" t="s">
        <v>126</v>
      </c>
      <c r="J174" s="125" t="s">
        <v>586</v>
      </c>
      <c r="K174" s="125">
        <v>9</v>
      </c>
      <c r="L174" s="125">
        <v>4</v>
      </c>
      <c r="M174" s="125" t="s">
        <v>292</v>
      </c>
      <c r="N174" s="125" t="s">
        <v>292</v>
      </c>
      <c r="O174" s="125" t="s">
        <v>511</v>
      </c>
    </row>
    <row r="175" spans="1:15">
      <c r="A175" s="123" t="s">
        <v>625</v>
      </c>
      <c r="B175" s="124" t="s">
        <v>603</v>
      </c>
      <c r="C175" s="125">
        <v>625</v>
      </c>
      <c r="D175" s="125">
        <v>4.3499999999999996</v>
      </c>
      <c r="E175" s="125">
        <v>2.1749999999999998</v>
      </c>
      <c r="F175" s="125">
        <f t="shared" si="2"/>
        <v>2.1749999999999998</v>
      </c>
      <c r="G175" s="126"/>
      <c r="H175" s="125">
        <v>20</v>
      </c>
      <c r="I175" s="125" t="s">
        <v>127</v>
      </c>
      <c r="J175" s="125" t="s">
        <v>588</v>
      </c>
      <c r="K175" s="125">
        <v>9</v>
      </c>
      <c r="L175" s="125">
        <v>2</v>
      </c>
      <c r="M175" s="125" t="s">
        <v>292</v>
      </c>
      <c r="N175" s="125" t="s">
        <v>292</v>
      </c>
      <c r="O175" s="125" t="s">
        <v>511</v>
      </c>
    </row>
    <row r="176" spans="1:15">
      <c r="A176" s="123" t="s">
        <v>650</v>
      </c>
      <c r="B176" s="124" t="s">
        <v>638</v>
      </c>
      <c r="C176" s="125">
        <v>629</v>
      </c>
      <c r="D176" s="125">
        <v>1.75</v>
      </c>
      <c r="E176" s="125">
        <v>0.875</v>
      </c>
      <c r="F176" s="125">
        <f t="shared" si="2"/>
        <v>0.875</v>
      </c>
      <c r="G176" s="126"/>
      <c r="H176" s="125">
        <v>30</v>
      </c>
      <c r="I176" s="125" t="s">
        <v>129</v>
      </c>
      <c r="J176" s="125" t="s">
        <v>510</v>
      </c>
      <c r="K176" s="125">
        <v>3</v>
      </c>
      <c r="L176" s="125">
        <v>3.3</v>
      </c>
      <c r="M176" s="125" t="s">
        <v>292</v>
      </c>
      <c r="N176" s="125" t="s">
        <v>292</v>
      </c>
      <c r="O176" s="125" t="s">
        <v>511</v>
      </c>
    </row>
    <row r="177" spans="1:15">
      <c r="A177" s="123" t="s">
        <v>625</v>
      </c>
      <c r="B177" s="124" t="s">
        <v>604</v>
      </c>
      <c r="C177" s="125">
        <v>630</v>
      </c>
      <c r="D177" s="125">
        <v>4.3499999999999996</v>
      </c>
      <c r="E177" s="125">
        <v>2.1749999999999998</v>
      </c>
      <c r="F177" s="125">
        <f t="shared" si="2"/>
        <v>2.1749999999999998</v>
      </c>
      <c r="G177" s="126"/>
      <c r="H177" s="125">
        <v>20</v>
      </c>
      <c r="I177" s="125" t="s">
        <v>128</v>
      </c>
      <c r="J177" s="125" t="s">
        <v>586</v>
      </c>
      <c r="K177" s="125">
        <v>9</v>
      </c>
      <c r="L177" s="125">
        <v>2</v>
      </c>
      <c r="M177" s="125" t="s">
        <v>292</v>
      </c>
      <c r="N177" s="125" t="s">
        <v>292</v>
      </c>
      <c r="O177" s="125" t="s">
        <v>511</v>
      </c>
    </row>
    <row r="178" spans="1:15">
      <c r="A178" s="123" t="s">
        <v>551</v>
      </c>
      <c r="B178" s="124" t="s">
        <v>542</v>
      </c>
      <c r="C178" s="125">
        <v>631</v>
      </c>
      <c r="D178" s="125">
        <v>2.85</v>
      </c>
      <c r="E178" s="125">
        <v>1.425</v>
      </c>
      <c r="F178" s="125">
        <f t="shared" si="2"/>
        <v>1.425</v>
      </c>
      <c r="G178" s="126"/>
      <c r="H178" s="125">
        <v>30</v>
      </c>
      <c r="I178" s="125" t="s">
        <v>120</v>
      </c>
      <c r="J178" s="125" t="s">
        <v>292</v>
      </c>
      <c r="K178" s="125">
        <v>6</v>
      </c>
      <c r="L178" s="125">
        <v>180</v>
      </c>
      <c r="M178" s="125" t="s">
        <v>292</v>
      </c>
      <c r="N178" s="125" t="s">
        <v>292</v>
      </c>
      <c r="O178" s="125" t="s">
        <v>373</v>
      </c>
    </row>
    <row r="179" spans="1:15">
      <c r="A179" s="123" t="s">
        <v>650</v>
      </c>
      <c r="B179" s="124" t="s">
        <v>639</v>
      </c>
      <c r="C179" s="125">
        <v>634</v>
      </c>
      <c r="D179" s="125">
        <v>1.75</v>
      </c>
      <c r="E179" s="125">
        <v>0.875</v>
      </c>
      <c r="F179" s="125">
        <f t="shared" si="2"/>
        <v>0.875</v>
      </c>
      <c r="G179" s="126"/>
      <c r="H179" s="125">
        <v>30</v>
      </c>
      <c r="I179" s="125" t="s">
        <v>130</v>
      </c>
      <c r="J179" s="125" t="s">
        <v>510</v>
      </c>
      <c r="K179" s="125">
        <v>3</v>
      </c>
      <c r="L179" s="127">
        <v>0.14000000000000001</v>
      </c>
      <c r="M179" s="125" t="s">
        <v>292</v>
      </c>
      <c r="N179" s="125" t="s">
        <v>292</v>
      </c>
      <c r="O179" s="125" t="s">
        <v>511</v>
      </c>
    </row>
    <row r="180" spans="1:15">
      <c r="A180" s="123" t="s">
        <v>567</v>
      </c>
      <c r="B180" s="124" t="s">
        <v>559</v>
      </c>
      <c r="C180" s="125">
        <v>636</v>
      </c>
      <c r="D180" s="125">
        <v>2.85</v>
      </c>
      <c r="E180" s="125">
        <v>1.425</v>
      </c>
      <c r="F180" s="125">
        <f t="shared" si="2"/>
        <v>1.425</v>
      </c>
      <c r="G180" s="126"/>
      <c r="H180" s="125">
        <v>30</v>
      </c>
      <c r="I180" s="125" t="s">
        <v>122</v>
      </c>
      <c r="J180" s="125" t="s">
        <v>292</v>
      </c>
      <c r="K180" s="125">
        <v>6</v>
      </c>
      <c r="L180" s="127">
        <v>0.6</v>
      </c>
      <c r="M180" s="125" t="s">
        <v>292</v>
      </c>
      <c r="N180" s="125" t="s">
        <v>292</v>
      </c>
      <c r="O180" s="125" t="s">
        <v>373</v>
      </c>
    </row>
    <row r="181" spans="1:15">
      <c r="A181" s="123" t="s">
        <v>625</v>
      </c>
      <c r="B181" s="124" t="s">
        <v>605</v>
      </c>
      <c r="C181" s="125">
        <v>639</v>
      </c>
      <c r="D181" s="125">
        <v>1.75</v>
      </c>
      <c r="E181" s="125">
        <v>0.875</v>
      </c>
      <c r="F181" s="125">
        <f t="shared" si="2"/>
        <v>0.875</v>
      </c>
      <c r="G181" s="126"/>
      <c r="H181" s="125">
        <v>30</v>
      </c>
      <c r="I181" s="125" t="s">
        <v>126</v>
      </c>
      <c r="J181" s="125" t="s">
        <v>586</v>
      </c>
      <c r="K181" s="125">
        <v>3</v>
      </c>
      <c r="L181" s="125">
        <v>6</v>
      </c>
      <c r="M181" s="125" t="s">
        <v>292</v>
      </c>
      <c r="N181" s="125" t="s">
        <v>292</v>
      </c>
      <c r="O181" s="125" t="s">
        <v>511</v>
      </c>
    </row>
    <row r="182" spans="1:15">
      <c r="A182" s="123" t="s">
        <v>584</v>
      </c>
      <c r="B182" s="124" t="s">
        <v>575</v>
      </c>
      <c r="C182" s="125">
        <v>641</v>
      </c>
      <c r="D182" s="125">
        <v>2.85</v>
      </c>
      <c r="E182" s="125">
        <v>1.425</v>
      </c>
      <c r="F182" s="125">
        <f t="shared" si="2"/>
        <v>1.425</v>
      </c>
      <c r="G182" s="126"/>
      <c r="H182" s="125">
        <v>30</v>
      </c>
      <c r="I182" s="125" t="s">
        <v>124</v>
      </c>
      <c r="J182" s="125" t="s">
        <v>292</v>
      </c>
      <c r="K182" s="125">
        <v>6</v>
      </c>
      <c r="L182" s="125">
        <v>70</v>
      </c>
      <c r="M182" s="125" t="s">
        <v>292</v>
      </c>
      <c r="N182" s="125" t="s">
        <v>292</v>
      </c>
      <c r="O182" s="125" t="s">
        <v>373</v>
      </c>
    </row>
    <row r="183" spans="1:15">
      <c r="A183" s="123" t="s">
        <v>625</v>
      </c>
      <c r="B183" s="124" t="s">
        <v>606</v>
      </c>
      <c r="C183" s="125">
        <v>644</v>
      </c>
      <c r="D183" s="125">
        <v>1.75</v>
      </c>
      <c r="E183" s="125">
        <v>0.875</v>
      </c>
      <c r="F183" s="125">
        <f t="shared" si="2"/>
        <v>0.875</v>
      </c>
      <c r="G183" s="126"/>
      <c r="H183" s="125">
        <v>30</v>
      </c>
      <c r="I183" s="125" t="s">
        <v>127</v>
      </c>
      <c r="J183" s="125" t="s">
        <v>588</v>
      </c>
      <c r="K183" s="125">
        <v>3</v>
      </c>
      <c r="L183" s="125">
        <v>3</v>
      </c>
      <c r="M183" s="125" t="s">
        <v>292</v>
      </c>
      <c r="N183" s="125" t="s">
        <v>292</v>
      </c>
      <c r="O183" s="125" t="s">
        <v>511</v>
      </c>
    </row>
    <row r="184" spans="1:15">
      <c r="A184" s="123" t="s">
        <v>625</v>
      </c>
      <c r="B184" s="124" t="s">
        <v>607</v>
      </c>
      <c r="C184" s="125">
        <v>649</v>
      </c>
      <c r="D184" s="125">
        <v>1.75</v>
      </c>
      <c r="E184" s="125">
        <v>0.875</v>
      </c>
      <c r="F184" s="125">
        <f t="shared" si="2"/>
        <v>0.875</v>
      </c>
      <c r="G184" s="126"/>
      <c r="H184" s="125">
        <v>30</v>
      </c>
      <c r="I184" s="125" t="s">
        <v>128</v>
      </c>
      <c r="J184" s="125" t="s">
        <v>586</v>
      </c>
      <c r="K184" s="125">
        <v>3</v>
      </c>
      <c r="L184" s="125">
        <v>3</v>
      </c>
      <c r="M184" s="125" t="s">
        <v>292</v>
      </c>
      <c r="N184" s="125" t="s">
        <v>292</v>
      </c>
      <c r="O184" s="125" t="s">
        <v>511</v>
      </c>
    </row>
    <row r="185" spans="1:15">
      <c r="A185" s="123" t="s">
        <v>691</v>
      </c>
      <c r="B185" s="124" t="s">
        <v>45</v>
      </c>
      <c r="C185" s="125">
        <v>654</v>
      </c>
      <c r="D185" s="125">
        <v>2.254</v>
      </c>
      <c r="E185" s="125">
        <v>1.127</v>
      </c>
      <c r="F185" s="125">
        <f t="shared" si="2"/>
        <v>1.127</v>
      </c>
      <c r="G185" s="126"/>
      <c r="H185" s="125">
        <v>25</v>
      </c>
      <c r="I185" s="125" t="s">
        <v>137</v>
      </c>
      <c r="J185" s="125" t="s">
        <v>674</v>
      </c>
      <c r="K185" s="125" t="s">
        <v>292</v>
      </c>
      <c r="L185" s="125">
        <v>50</v>
      </c>
      <c r="M185" s="125">
        <v>1350</v>
      </c>
      <c r="N185" s="125" t="s">
        <v>675</v>
      </c>
      <c r="O185" s="125" t="s">
        <v>373</v>
      </c>
    </row>
    <row r="186" spans="1:15">
      <c r="A186" s="123" t="s">
        <v>691</v>
      </c>
      <c r="B186" s="124" t="s">
        <v>46</v>
      </c>
      <c r="C186" s="125">
        <v>659</v>
      </c>
      <c r="D186" s="125">
        <v>2.254</v>
      </c>
      <c r="E186" s="125">
        <v>1.127</v>
      </c>
      <c r="F186" s="125">
        <f t="shared" si="2"/>
        <v>1.127</v>
      </c>
      <c r="G186" s="126"/>
      <c r="H186" s="125">
        <v>25</v>
      </c>
      <c r="I186" s="125" t="s">
        <v>137</v>
      </c>
      <c r="J186" s="125" t="s">
        <v>674</v>
      </c>
      <c r="K186" s="125" t="s">
        <v>292</v>
      </c>
      <c r="L186" s="125">
        <v>50</v>
      </c>
      <c r="M186" s="125">
        <v>1350</v>
      </c>
      <c r="N186" s="125" t="s">
        <v>676</v>
      </c>
      <c r="O186" s="125" t="s">
        <v>373</v>
      </c>
    </row>
    <row r="187" spans="1:15">
      <c r="A187" s="123" t="s">
        <v>691</v>
      </c>
      <c r="B187" s="124" t="s">
        <v>47</v>
      </c>
      <c r="C187" s="125">
        <v>664</v>
      </c>
      <c r="D187" s="125">
        <v>2.254</v>
      </c>
      <c r="E187" s="125">
        <v>1.127</v>
      </c>
      <c r="F187" s="125">
        <f t="shared" si="2"/>
        <v>1.127</v>
      </c>
      <c r="G187" s="126"/>
      <c r="H187" s="125">
        <v>25</v>
      </c>
      <c r="I187" s="125" t="s">
        <v>137</v>
      </c>
      <c r="J187" s="125" t="s">
        <v>674</v>
      </c>
      <c r="K187" s="125" t="s">
        <v>292</v>
      </c>
      <c r="L187" s="125">
        <v>50</v>
      </c>
      <c r="M187" s="125">
        <v>1350</v>
      </c>
      <c r="N187" s="125" t="s">
        <v>677</v>
      </c>
      <c r="O187" s="125" t="s">
        <v>373</v>
      </c>
    </row>
    <row r="188" spans="1:15">
      <c r="A188" s="123" t="s">
        <v>691</v>
      </c>
      <c r="B188" s="124" t="s">
        <v>48</v>
      </c>
      <c r="C188" s="125">
        <v>669</v>
      </c>
      <c r="D188" s="125">
        <v>2.254</v>
      </c>
      <c r="E188" s="125">
        <v>1.127</v>
      </c>
      <c r="F188" s="125">
        <f t="shared" si="2"/>
        <v>1.127</v>
      </c>
      <c r="G188" s="126"/>
      <c r="H188" s="125">
        <v>25</v>
      </c>
      <c r="I188" s="125" t="s">
        <v>137</v>
      </c>
      <c r="J188" s="125" t="s">
        <v>674</v>
      </c>
      <c r="K188" s="125" t="s">
        <v>292</v>
      </c>
      <c r="L188" s="125">
        <v>50</v>
      </c>
      <c r="M188" s="125">
        <v>1350</v>
      </c>
      <c r="N188" s="125" t="s">
        <v>678</v>
      </c>
      <c r="O188" s="125" t="s">
        <v>373</v>
      </c>
    </row>
    <row r="189" spans="1:15">
      <c r="A189" s="123" t="s">
        <v>534</v>
      </c>
      <c r="B189" s="124" t="s">
        <v>530</v>
      </c>
      <c r="C189" s="125">
        <v>672</v>
      </c>
      <c r="D189" s="125">
        <v>3.55</v>
      </c>
      <c r="E189" s="125">
        <v>1.7749999999999999</v>
      </c>
      <c r="F189" s="125">
        <f t="shared" si="2"/>
        <v>1.7749999999999999</v>
      </c>
      <c r="G189" s="126"/>
      <c r="H189" s="125">
        <v>10</v>
      </c>
      <c r="I189" s="125" t="s">
        <v>527</v>
      </c>
      <c r="J189" s="125" t="s">
        <v>510</v>
      </c>
      <c r="K189" s="125">
        <v>6</v>
      </c>
      <c r="L189" s="125">
        <v>51</v>
      </c>
      <c r="M189" s="125" t="s">
        <v>292</v>
      </c>
      <c r="N189" s="125" t="s">
        <v>292</v>
      </c>
      <c r="O189" s="125" t="s">
        <v>511</v>
      </c>
    </row>
    <row r="190" spans="1:15">
      <c r="A190" s="123" t="s">
        <v>551</v>
      </c>
      <c r="B190" s="124" t="s">
        <v>544</v>
      </c>
      <c r="C190" s="125">
        <v>674</v>
      </c>
      <c r="D190" s="125">
        <v>2.5</v>
      </c>
      <c r="E190" s="125">
        <v>1.25</v>
      </c>
      <c r="F190" s="125">
        <f t="shared" si="2"/>
        <v>1.25</v>
      </c>
      <c r="G190" s="126"/>
      <c r="H190" s="125">
        <v>40</v>
      </c>
      <c r="I190" s="125" t="s">
        <v>120</v>
      </c>
      <c r="J190" s="125" t="s">
        <v>292</v>
      </c>
      <c r="K190" s="125">
        <v>3</v>
      </c>
      <c r="L190" s="125">
        <v>230</v>
      </c>
      <c r="M190" s="125" t="s">
        <v>292</v>
      </c>
      <c r="N190" s="125" t="s">
        <v>292</v>
      </c>
      <c r="O190" s="125" t="s">
        <v>373</v>
      </c>
    </row>
    <row r="191" spans="1:15">
      <c r="A191" s="123" t="s">
        <v>650</v>
      </c>
      <c r="B191" s="124" t="s">
        <v>640</v>
      </c>
      <c r="C191" s="125">
        <v>675</v>
      </c>
      <c r="D191" s="125">
        <v>3.75</v>
      </c>
      <c r="E191" s="125">
        <v>1.875</v>
      </c>
      <c r="F191" s="125">
        <f t="shared" si="2"/>
        <v>1.875</v>
      </c>
      <c r="G191" s="126"/>
      <c r="H191" s="125">
        <v>30</v>
      </c>
      <c r="I191" s="125" t="s">
        <v>129</v>
      </c>
      <c r="J191" s="125" t="s">
        <v>510</v>
      </c>
      <c r="K191" s="125">
        <v>6</v>
      </c>
      <c r="L191" s="125">
        <v>3.3</v>
      </c>
      <c r="M191" s="125" t="s">
        <v>292</v>
      </c>
      <c r="N191" s="125" t="s">
        <v>292</v>
      </c>
      <c r="O191" s="125" t="s">
        <v>511</v>
      </c>
    </row>
    <row r="192" spans="1:15">
      <c r="A192" s="123" t="s">
        <v>534</v>
      </c>
      <c r="B192" s="124" t="s">
        <v>531</v>
      </c>
      <c r="C192" s="125">
        <v>677</v>
      </c>
      <c r="D192" s="125">
        <v>3.55</v>
      </c>
      <c r="E192" s="125">
        <v>1.7749999999999999</v>
      </c>
      <c r="F192" s="125">
        <f t="shared" si="2"/>
        <v>1.7749999999999999</v>
      </c>
      <c r="G192" s="126"/>
      <c r="H192" s="125">
        <v>10</v>
      </c>
      <c r="I192" s="125" t="s">
        <v>529</v>
      </c>
      <c r="J192" s="125" t="s">
        <v>510</v>
      </c>
      <c r="K192" s="125">
        <v>6</v>
      </c>
      <c r="L192" s="125">
        <v>51</v>
      </c>
      <c r="M192" s="125" t="s">
        <v>292</v>
      </c>
      <c r="N192" s="125" t="s">
        <v>292</v>
      </c>
      <c r="O192" s="125" t="s">
        <v>511</v>
      </c>
    </row>
    <row r="193" spans="1:15">
      <c r="A193" s="123" t="s">
        <v>567</v>
      </c>
      <c r="B193" s="124" t="s">
        <v>561</v>
      </c>
      <c r="C193" s="125">
        <v>679</v>
      </c>
      <c r="D193" s="125">
        <v>2.5</v>
      </c>
      <c r="E193" s="125">
        <v>1.25</v>
      </c>
      <c r="F193" s="125">
        <f t="shared" si="2"/>
        <v>1.25</v>
      </c>
      <c r="G193" s="126"/>
      <c r="H193" s="125">
        <v>40</v>
      </c>
      <c r="I193" s="125" t="s">
        <v>122</v>
      </c>
      <c r="J193" s="125" t="s">
        <v>292</v>
      </c>
      <c r="K193" s="125">
        <v>3</v>
      </c>
      <c r="L193" s="127">
        <v>0.8</v>
      </c>
      <c r="M193" s="125" t="s">
        <v>292</v>
      </c>
      <c r="N193" s="125" t="s">
        <v>292</v>
      </c>
      <c r="O193" s="125" t="s">
        <v>373</v>
      </c>
    </row>
    <row r="194" spans="1:15">
      <c r="A194" s="123" t="s">
        <v>650</v>
      </c>
      <c r="B194" s="124" t="s">
        <v>641</v>
      </c>
      <c r="C194" s="125">
        <v>680</v>
      </c>
      <c r="D194" s="125">
        <v>3.75</v>
      </c>
      <c r="E194" s="125">
        <v>1.875</v>
      </c>
      <c r="F194" s="125">
        <f t="shared" ref="F194:F257" si="3">D194-E194</f>
        <v>1.875</v>
      </c>
      <c r="G194" s="126"/>
      <c r="H194" s="125">
        <v>30</v>
      </c>
      <c r="I194" s="125" t="s">
        <v>130</v>
      </c>
      <c r="J194" s="125" t="s">
        <v>510</v>
      </c>
      <c r="K194" s="125">
        <v>6</v>
      </c>
      <c r="L194" s="127">
        <v>0.14000000000000001</v>
      </c>
      <c r="M194" s="125" t="s">
        <v>292</v>
      </c>
      <c r="N194" s="125" t="s">
        <v>292</v>
      </c>
      <c r="O194" s="125" t="s">
        <v>511</v>
      </c>
    </row>
    <row r="195" spans="1:15">
      <c r="A195" s="123" t="s">
        <v>551</v>
      </c>
      <c r="B195" s="124" t="s">
        <v>543</v>
      </c>
      <c r="C195" s="125">
        <v>683</v>
      </c>
      <c r="D195" s="125">
        <v>4.9000000000000004</v>
      </c>
      <c r="E195" s="125">
        <v>2.4500000000000002</v>
      </c>
      <c r="F195" s="125">
        <f t="shared" si="3"/>
        <v>2.4500000000000002</v>
      </c>
      <c r="G195" s="126"/>
      <c r="H195" s="125">
        <v>30</v>
      </c>
      <c r="I195" s="125" t="s">
        <v>120</v>
      </c>
      <c r="J195" s="125" t="s">
        <v>292</v>
      </c>
      <c r="K195" s="125">
        <v>9</v>
      </c>
      <c r="L195" s="125">
        <v>180</v>
      </c>
      <c r="M195" s="125" t="s">
        <v>292</v>
      </c>
      <c r="N195" s="125" t="s">
        <v>292</v>
      </c>
      <c r="O195" s="125" t="s">
        <v>373</v>
      </c>
    </row>
    <row r="196" spans="1:15">
      <c r="A196" s="123" t="s">
        <v>625</v>
      </c>
      <c r="B196" s="124" t="s">
        <v>608</v>
      </c>
      <c r="C196" s="125">
        <v>684</v>
      </c>
      <c r="D196" s="125">
        <v>3.75</v>
      </c>
      <c r="E196" s="125">
        <v>1.875</v>
      </c>
      <c r="F196" s="125">
        <f t="shared" si="3"/>
        <v>1.875</v>
      </c>
      <c r="G196" s="126"/>
      <c r="H196" s="125">
        <v>30</v>
      </c>
      <c r="I196" s="125" t="s">
        <v>126</v>
      </c>
      <c r="J196" s="125" t="s">
        <v>586</v>
      </c>
      <c r="K196" s="125">
        <v>6</v>
      </c>
      <c r="L196" s="125">
        <v>6</v>
      </c>
      <c r="M196" s="125" t="s">
        <v>292</v>
      </c>
      <c r="N196" s="125" t="s">
        <v>292</v>
      </c>
      <c r="O196" s="125" t="s">
        <v>511</v>
      </c>
    </row>
    <row r="197" spans="1:15">
      <c r="A197" s="123" t="s">
        <v>584</v>
      </c>
      <c r="B197" s="124" t="s">
        <v>577</v>
      </c>
      <c r="C197" s="125">
        <v>684</v>
      </c>
      <c r="D197" s="125">
        <v>2.5</v>
      </c>
      <c r="E197" s="125">
        <v>1.25</v>
      </c>
      <c r="F197" s="125">
        <f t="shared" si="3"/>
        <v>1.25</v>
      </c>
      <c r="G197" s="126"/>
      <c r="H197" s="125">
        <v>40</v>
      </c>
      <c r="I197" s="125" t="s">
        <v>124</v>
      </c>
      <c r="J197" s="125" t="s">
        <v>292</v>
      </c>
      <c r="K197" s="125">
        <v>3</v>
      </c>
      <c r="L197" s="125">
        <v>90</v>
      </c>
      <c r="M197" s="125" t="s">
        <v>292</v>
      </c>
      <c r="N197" s="125" t="s">
        <v>292</v>
      </c>
      <c r="O197" s="125" t="s">
        <v>373</v>
      </c>
    </row>
    <row r="198" spans="1:15">
      <c r="A198" s="123" t="s">
        <v>697</v>
      </c>
      <c r="B198" s="124" t="s">
        <v>79</v>
      </c>
      <c r="C198" s="125">
        <v>685</v>
      </c>
      <c r="D198" s="125">
        <v>2.9039999999999999</v>
      </c>
      <c r="E198" s="125">
        <v>1.452</v>
      </c>
      <c r="F198" s="125">
        <f t="shared" si="3"/>
        <v>1.452</v>
      </c>
      <c r="G198" s="126"/>
      <c r="H198" s="125">
        <v>25</v>
      </c>
      <c r="I198" s="125" t="s">
        <v>692</v>
      </c>
      <c r="J198" s="125" t="s">
        <v>586</v>
      </c>
      <c r="K198" s="125" t="s">
        <v>292</v>
      </c>
      <c r="L198" s="125">
        <v>2.1</v>
      </c>
      <c r="M198" s="125" t="s">
        <v>292</v>
      </c>
      <c r="N198" s="125" t="s">
        <v>292</v>
      </c>
      <c r="O198" s="125" t="s">
        <v>373</v>
      </c>
    </row>
    <row r="199" spans="1:15">
      <c r="A199" s="123" t="s">
        <v>567</v>
      </c>
      <c r="B199" s="124" t="s">
        <v>560</v>
      </c>
      <c r="C199" s="125">
        <v>688</v>
      </c>
      <c r="D199" s="125">
        <v>4.9000000000000004</v>
      </c>
      <c r="E199" s="125">
        <v>2.4500000000000002</v>
      </c>
      <c r="F199" s="125">
        <f t="shared" si="3"/>
        <v>2.4500000000000002</v>
      </c>
      <c r="G199" s="126"/>
      <c r="H199" s="125">
        <v>30</v>
      </c>
      <c r="I199" s="125" t="s">
        <v>122</v>
      </c>
      <c r="J199" s="125" t="s">
        <v>292</v>
      </c>
      <c r="K199" s="125">
        <v>9</v>
      </c>
      <c r="L199" s="127">
        <v>0.6</v>
      </c>
      <c r="M199" s="125" t="s">
        <v>292</v>
      </c>
      <c r="N199" s="125" t="s">
        <v>292</v>
      </c>
      <c r="O199" s="125" t="s">
        <v>373</v>
      </c>
    </row>
    <row r="200" spans="1:15">
      <c r="A200" s="123" t="s">
        <v>625</v>
      </c>
      <c r="B200" s="124" t="s">
        <v>609</v>
      </c>
      <c r="C200" s="125">
        <v>689</v>
      </c>
      <c r="D200" s="125">
        <v>3.75</v>
      </c>
      <c r="E200" s="125">
        <v>1.875</v>
      </c>
      <c r="F200" s="125">
        <f t="shared" si="3"/>
        <v>1.875</v>
      </c>
      <c r="G200" s="126"/>
      <c r="H200" s="125">
        <v>30</v>
      </c>
      <c r="I200" s="125" t="s">
        <v>127</v>
      </c>
      <c r="J200" s="125" t="s">
        <v>588</v>
      </c>
      <c r="K200" s="125">
        <v>6</v>
      </c>
      <c r="L200" s="125">
        <v>3</v>
      </c>
      <c r="M200" s="125" t="s">
        <v>292</v>
      </c>
      <c r="N200" s="125" t="s">
        <v>292</v>
      </c>
      <c r="O200" s="125" t="s">
        <v>511</v>
      </c>
    </row>
    <row r="201" spans="1:15">
      <c r="A201" s="123" t="s">
        <v>439</v>
      </c>
      <c r="B201" s="124" t="s">
        <v>430</v>
      </c>
      <c r="C201" s="125">
        <v>689</v>
      </c>
      <c r="D201" s="125">
        <v>3.2843</v>
      </c>
      <c r="E201" s="125">
        <v>1.2606999999999999</v>
      </c>
      <c r="F201" s="125">
        <f t="shared" si="3"/>
        <v>2.0236000000000001</v>
      </c>
      <c r="G201" s="126"/>
      <c r="H201" s="125">
        <v>40</v>
      </c>
      <c r="I201" s="125" t="s">
        <v>431</v>
      </c>
      <c r="J201" s="125" t="s">
        <v>432</v>
      </c>
      <c r="K201" s="125">
        <v>20</v>
      </c>
      <c r="L201" s="127">
        <v>0.2</v>
      </c>
      <c r="M201" s="125">
        <v>1500</v>
      </c>
      <c r="N201" s="125" t="s">
        <v>370</v>
      </c>
      <c r="O201" s="125" t="s">
        <v>292</v>
      </c>
    </row>
    <row r="202" spans="1:15">
      <c r="A202" s="123" t="s">
        <v>584</v>
      </c>
      <c r="B202" s="124" t="s">
        <v>576</v>
      </c>
      <c r="C202" s="125">
        <v>693</v>
      </c>
      <c r="D202" s="125">
        <v>4.9000000000000004</v>
      </c>
      <c r="E202" s="125">
        <v>2.4500000000000002</v>
      </c>
      <c r="F202" s="125">
        <f t="shared" si="3"/>
        <v>2.4500000000000002</v>
      </c>
      <c r="G202" s="126"/>
      <c r="H202" s="125">
        <v>30</v>
      </c>
      <c r="I202" s="125" t="s">
        <v>124</v>
      </c>
      <c r="J202" s="125" t="s">
        <v>292</v>
      </c>
      <c r="K202" s="125">
        <v>9</v>
      </c>
      <c r="L202" s="125">
        <v>70</v>
      </c>
      <c r="M202" s="125" t="s">
        <v>292</v>
      </c>
      <c r="N202" s="125" t="s">
        <v>292</v>
      </c>
      <c r="O202" s="125" t="s">
        <v>373</v>
      </c>
    </row>
    <row r="203" spans="1:15">
      <c r="A203" s="123" t="s">
        <v>625</v>
      </c>
      <c r="B203" s="124" t="s">
        <v>610</v>
      </c>
      <c r="C203" s="125">
        <v>694</v>
      </c>
      <c r="D203" s="125">
        <v>3.75</v>
      </c>
      <c r="E203" s="125">
        <v>1.875</v>
      </c>
      <c r="F203" s="125">
        <f t="shared" si="3"/>
        <v>1.875</v>
      </c>
      <c r="G203" s="126"/>
      <c r="H203" s="125">
        <v>30</v>
      </c>
      <c r="I203" s="125" t="s">
        <v>128</v>
      </c>
      <c r="J203" s="125" t="s">
        <v>586</v>
      </c>
      <c r="K203" s="125">
        <v>6</v>
      </c>
      <c r="L203" s="125">
        <v>3</v>
      </c>
      <c r="M203" s="125" t="s">
        <v>292</v>
      </c>
      <c r="N203" s="125" t="s">
        <v>292</v>
      </c>
      <c r="O203" s="125" t="s">
        <v>511</v>
      </c>
    </row>
    <row r="204" spans="1:15">
      <c r="A204" s="123" t="s">
        <v>688</v>
      </c>
      <c r="B204" s="124" t="s">
        <v>8</v>
      </c>
      <c r="C204" s="125">
        <v>694</v>
      </c>
      <c r="D204" s="125">
        <v>2.754</v>
      </c>
      <c r="E204" s="125">
        <v>1.377</v>
      </c>
      <c r="F204" s="125">
        <f t="shared" si="3"/>
        <v>1.377</v>
      </c>
      <c r="G204" s="126"/>
      <c r="H204" s="125">
        <v>25</v>
      </c>
      <c r="I204" s="125" t="s">
        <v>673</v>
      </c>
      <c r="J204" s="125" t="s">
        <v>674</v>
      </c>
      <c r="K204" s="125" t="s">
        <v>292</v>
      </c>
      <c r="L204" s="125">
        <v>50</v>
      </c>
      <c r="M204" s="125" t="s">
        <v>292</v>
      </c>
      <c r="N204" s="125" t="s">
        <v>675</v>
      </c>
      <c r="O204" s="125" t="s">
        <v>292</v>
      </c>
    </row>
    <row r="205" spans="1:15">
      <c r="A205" s="123" t="s">
        <v>688</v>
      </c>
      <c r="B205" s="124" t="s">
        <v>9</v>
      </c>
      <c r="C205" s="125">
        <v>699</v>
      </c>
      <c r="D205" s="125">
        <v>2.754</v>
      </c>
      <c r="E205" s="125">
        <v>1.377</v>
      </c>
      <c r="F205" s="125">
        <f t="shared" si="3"/>
        <v>1.377</v>
      </c>
      <c r="G205" s="126"/>
      <c r="H205" s="125">
        <v>25</v>
      </c>
      <c r="I205" s="125" t="s">
        <v>673</v>
      </c>
      <c r="J205" s="125" t="s">
        <v>674</v>
      </c>
      <c r="K205" s="125" t="s">
        <v>292</v>
      </c>
      <c r="L205" s="125">
        <v>50</v>
      </c>
      <c r="M205" s="125" t="s">
        <v>292</v>
      </c>
      <c r="N205" s="125" t="s">
        <v>676</v>
      </c>
      <c r="O205" s="125" t="s">
        <v>292</v>
      </c>
    </row>
    <row r="206" spans="1:15">
      <c r="A206" s="123" t="s">
        <v>697</v>
      </c>
      <c r="B206" s="124" t="s">
        <v>80</v>
      </c>
      <c r="C206" s="125">
        <v>701</v>
      </c>
      <c r="D206" s="125">
        <v>3.2040000000000002</v>
      </c>
      <c r="E206" s="125">
        <v>1.6020000000000001</v>
      </c>
      <c r="F206" s="125">
        <f t="shared" si="3"/>
        <v>1.6020000000000001</v>
      </c>
      <c r="G206" s="126"/>
      <c r="H206" s="125">
        <v>25</v>
      </c>
      <c r="I206" s="125" t="s">
        <v>693</v>
      </c>
      <c r="J206" s="125" t="s">
        <v>586</v>
      </c>
      <c r="K206" s="125" t="s">
        <v>292</v>
      </c>
      <c r="L206" s="125">
        <v>37</v>
      </c>
      <c r="M206" s="125" t="s">
        <v>292</v>
      </c>
      <c r="N206" s="125" t="s">
        <v>292</v>
      </c>
      <c r="O206" s="125" t="s">
        <v>373</v>
      </c>
    </row>
    <row r="207" spans="1:15">
      <c r="A207" s="123" t="s">
        <v>688</v>
      </c>
      <c r="B207" s="124" t="s">
        <v>10</v>
      </c>
      <c r="C207" s="125">
        <v>704</v>
      </c>
      <c r="D207" s="125">
        <v>2.754</v>
      </c>
      <c r="E207" s="125">
        <v>1.377</v>
      </c>
      <c r="F207" s="125">
        <f t="shared" si="3"/>
        <v>1.377</v>
      </c>
      <c r="G207" s="126"/>
      <c r="H207" s="125">
        <v>25</v>
      </c>
      <c r="I207" s="125" t="s">
        <v>673</v>
      </c>
      <c r="J207" s="125" t="s">
        <v>674</v>
      </c>
      <c r="K207" s="125" t="s">
        <v>292</v>
      </c>
      <c r="L207" s="125">
        <v>50</v>
      </c>
      <c r="M207" s="125" t="s">
        <v>292</v>
      </c>
      <c r="N207" s="125" t="s">
        <v>677</v>
      </c>
      <c r="O207" s="125" t="s">
        <v>292</v>
      </c>
    </row>
    <row r="208" spans="1:15">
      <c r="A208" s="123" t="s">
        <v>688</v>
      </c>
      <c r="B208" s="124" t="s">
        <v>11</v>
      </c>
      <c r="C208" s="125">
        <v>709</v>
      </c>
      <c r="D208" s="125">
        <v>2.754</v>
      </c>
      <c r="E208" s="125">
        <v>1.377</v>
      </c>
      <c r="F208" s="125">
        <f t="shared" si="3"/>
        <v>1.377</v>
      </c>
      <c r="G208" s="126"/>
      <c r="H208" s="125">
        <v>25</v>
      </c>
      <c r="I208" s="125" t="s">
        <v>673</v>
      </c>
      <c r="J208" s="125" t="s">
        <v>674</v>
      </c>
      <c r="K208" s="125" t="s">
        <v>292</v>
      </c>
      <c r="L208" s="125">
        <v>50</v>
      </c>
      <c r="M208" s="125" t="s">
        <v>292</v>
      </c>
      <c r="N208" s="125" t="s">
        <v>678</v>
      </c>
      <c r="O208" s="125" t="s">
        <v>292</v>
      </c>
    </row>
    <row r="209" spans="1:15">
      <c r="A209" s="123" t="s">
        <v>551</v>
      </c>
      <c r="B209" s="124" t="s">
        <v>545</v>
      </c>
      <c r="C209" s="125">
        <v>713</v>
      </c>
      <c r="D209" s="125">
        <v>5.25</v>
      </c>
      <c r="E209" s="125">
        <v>2.625</v>
      </c>
      <c r="F209" s="125">
        <f t="shared" si="3"/>
        <v>2.625</v>
      </c>
      <c r="G209" s="126"/>
      <c r="H209" s="125">
        <v>40</v>
      </c>
      <c r="I209" s="125" t="s">
        <v>120</v>
      </c>
      <c r="J209" s="125" t="s">
        <v>292</v>
      </c>
      <c r="K209" s="125">
        <v>6</v>
      </c>
      <c r="L209" s="125">
        <v>230</v>
      </c>
      <c r="M209" s="125" t="s">
        <v>292</v>
      </c>
      <c r="N209" s="125" t="s">
        <v>292</v>
      </c>
      <c r="O209" s="125" t="s">
        <v>373</v>
      </c>
    </row>
    <row r="210" spans="1:15">
      <c r="A210" s="123" t="s">
        <v>439</v>
      </c>
      <c r="B210" s="124" t="s">
        <v>433</v>
      </c>
      <c r="C210" s="125">
        <v>714</v>
      </c>
      <c r="D210" s="125">
        <v>3.4716</v>
      </c>
      <c r="E210" s="125">
        <v>1.431</v>
      </c>
      <c r="F210" s="125">
        <f t="shared" si="3"/>
        <v>2.0406</v>
      </c>
      <c r="G210" s="126"/>
      <c r="H210" s="125">
        <v>40</v>
      </c>
      <c r="I210" s="125" t="s">
        <v>434</v>
      </c>
      <c r="J210" s="125" t="s">
        <v>373</v>
      </c>
      <c r="K210" s="125">
        <v>20</v>
      </c>
      <c r="L210" s="127">
        <v>0.15</v>
      </c>
      <c r="M210" s="125">
        <v>1500</v>
      </c>
      <c r="N210" s="125" t="s">
        <v>370</v>
      </c>
      <c r="O210" s="125" t="s">
        <v>292</v>
      </c>
    </row>
    <row r="211" spans="1:15">
      <c r="A211" s="123" t="s">
        <v>697</v>
      </c>
      <c r="B211" s="124" t="s">
        <v>81</v>
      </c>
      <c r="C211" s="125">
        <v>717</v>
      </c>
      <c r="D211" s="125">
        <v>2.6040000000000001</v>
      </c>
      <c r="E211" s="125">
        <v>1.302</v>
      </c>
      <c r="F211" s="125">
        <f t="shared" si="3"/>
        <v>1.302</v>
      </c>
      <c r="G211" s="126"/>
      <c r="H211" s="125">
        <v>25</v>
      </c>
      <c r="I211" s="125" t="s">
        <v>689</v>
      </c>
      <c r="J211" s="125" t="s">
        <v>586</v>
      </c>
      <c r="K211" s="125" t="s">
        <v>292</v>
      </c>
      <c r="L211" s="125">
        <v>37</v>
      </c>
      <c r="M211" s="125" t="s">
        <v>292</v>
      </c>
      <c r="N211" s="125" t="s">
        <v>292</v>
      </c>
      <c r="O211" s="125" t="s">
        <v>373</v>
      </c>
    </row>
    <row r="212" spans="1:15">
      <c r="A212" s="123" t="s">
        <v>567</v>
      </c>
      <c r="B212" s="124" t="s">
        <v>562</v>
      </c>
      <c r="C212" s="125">
        <v>718</v>
      </c>
      <c r="D212" s="125">
        <v>5.25</v>
      </c>
      <c r="E212" s="125">
        <v>2.625</v>
      </c>
      <c r="F212" s="125">
        <f t="shared" si="3"/>
        <v>2.625</v>
      </c>
      <c r="G212" s="126"/>
      <c r="H212" s="125">
        <v>40</v>
      </c>
      <c r="I212" s="125" t="s">
        <v>122</v>
      </c>
      <c r="J212" s="125" t="s">
        <v>292</v>
      </c>
      <c r="K212" s="125">
        <v>6</v>
      </c>
      <c r="L212" s="127">
        <v>0.8</v>
      </c>
      <c r="M212" s="125" t="s">
        <v>292</v>
      </c>
      <c r="N212" s="125" t="s">
        <v>292</v>
      </c>
      <c r="O212" s="125" t="s">
        <v>373</v>
      </c>
    </row>
    <row r="213" spans="1:15">
      <c r="A213" s="123" t="s">
        <v>650</v>
      </c>
      <c r="B213" s="124" t="s">
        <v>642</v>
      </c>
      <c r="C213" s="125">
        <v>721</v>
      </c>
      <c r="D213" s="125">
        <v>6</v>
      </c>
      <c r="E213" s="125">
        <v>3</v>
      </c>
      <c r="F213" s="125">
        <f t="shared" si="3"/>
        <v>3</v>
      </c>
      <c r="G213" s="126"/>
      <c r="H213" s="125">
        <v>30</v>
      </c>
      <c r="I213" s="125" t="s">
        <v>129</v>
      </c>
      <c r="J213" s="125" t="s">
        <v>510</v>
      </c>
      <c r="K213" s="125">
        <v>9</v>
      </c>
      <c r="L213" s="125">
        <v>3.3</v>
      </c>
      <c r="M213" s="125" t="s">
        <v>292</v>
      </c>
      <c r="N213" s="125" t="s">
        <v>292</v>
      </c>
      <c r="O213" s="125" t="s">
        <v>511</v>
      </c>
    </row>
    <row r="214" spans="1:15">
      <c r="A214" s="123" t="s">
        <v>534</v>
      </c>
      <c r="B214" s="124" t="s">
        <v>532</v>
      </c>
      <c r="C214" s="125">
        <v>721</v>
      </c>
      <c r="D214" s="125">
        <v>5.7</v>
      </c>
      <c r="E214" s="125">
        <v>2.85</v>
      </c>
      <c r="F214" s="125">
        <f t="shared" si="3"/>
        <v>2.85</v>
      </c>
      <c r="G214" s="126"/>
      <c r="H214" s="125">
        <v>10</v>
      </c>
      <c r="I214" s="125" t="s">
        <v>527</v>
      </c>
      <c r="J214" s="125" t="s">
        <v>510</v>
      </c>
      <c r="K214" s="125">
        <v>9</v>
      </c>
      <c r="L214" s="125">
        <v>51</v>
      </c>
      <c r="M214" s="125" t="s">
        <v>292</v>
      </c>
      <c r="N214" s="125" t="s">
        <v>292</v>
      </c>
      <c r="O214" s="125" t="s">
        <v>511</v>
      </c>
    </row>
    <row r="215" spans="1:15">
      <c r="A215" s="123" t="s">
        <v>584</v>
      </c>
      <c r="B215" s="124" t="s">
        <v>578</v>
      </c>
      <c r="C215" s="125">
        <v>723</v>
      </c>
      <c r="D215" s="125">
        <v>5.25</v>
      </c>
      <c r="E215" s="125">
        <v>2.625</v>
      </c>
      <c r="F215" s="125">
        <f t="shared" si="3"/>
        <v>2.625</v>
      </c>
      <c r="G215" s="126"/>
      <c r="H215" s="125">
        <v>40</v>
      </c>
      <c r="I215" s="125" t="s">
        <v>124</v>
      </c>
      <c r="J215" s="125" t="s">
        <v>292</v>
      </c>
      <c r="K215" s="125">
        <v>6</v>
      </c>
      <c r="L215" s="125">
        <v>90</v>
      </c>
      <c r="M215" s="125" t="s">
        <v>292</v>
      </c>
      <c r="N215" s="125" t="s">
        <v>292</v>
      </c>
      <c r="O215" s="125" t="s">
        <v>373</v>
      </c>
    </row>
    <row r="216" spans="1:15">
      <c r="A216" s="123" t="s">
        <v>650</v>
      </c>
      <c r="B216" s="124" t="s">
        <v>643</v>
      </c>
      <c r="C216" s="125">
        <v>726</v>
      </c>
      <c r="D216" s="125">
        <v>6</v>
      </c>
      <c r="E216" s="125">
        <v>3</v>
      </c>
      <c r="F216" s="125">
        <f t="shared" si="3"/>
        <v>3</v>
      </c>
      <c r="G216" s="126"/>
      <c r="H216" s="125">
        <v>30</v>
      </c>
      <c r="I216" s="125" t="s">
        <v>130</v>
      </c>
      <c r="J216" s="125" t="s">
        <v>510</v>
      </c>
      <c r="K216" s="125">
        <v>9</v>
      </c>
      <c r="L216" s="127">
        <v>0.14000000000000001</v>
      </c>
      <c r="M216" s="125" t="s">
        <v>292</v>
      </c>
      <c r="N216" s="125" t="s">
        <v>292</v>
      </c>
      <c r="O216" s="125" t="s">
        <v>511</v>
      </c>
    </row>
    <row r="217" spans="1:15">
      <c r="A217" s="123" t="s">
        <v>534</v>
      </c>
      <c r="B217" s="124" t="s">
        <v>533</v>
      </c>
      <c r="C217" s="125">
        <v>726</v>
      </c>
      <c r="D217" s="125">
        <v>5.7</v>
      </c>
      <c r="E217" s="125">
        <v>2.85</v>
      </c>
      <c r="F217" s="125">
        <f t="shared" si="3"/>
        <v>2.85</v>
      </c>
      <c r="G217" s="126"/>
      <c r="H217" s="125">
        <v>10</v>
      </c>
      <c r="I217" s="125" t="s">
        <v>529</v>
      </c>
      <c r="J217" s="125" t="s">
        <v>510</v>
      </c>
      <c r="K217" s="125">
        <v>9</v>
      </c>
      <c r="L217" s="125">
        <v>51</v>
      </c>
      <c r="M217" s="125" t="s">
        <v>292</v>
      </c>
      <c r="N217" s="125" t="s">
        <v>292</v>
      </c>
      <c r="O217" s="125" t="s">
        <v>511</v>
      </c>
    </row>
    <row r="218" spans="1:15">
      <c r="A218" s="123" t="s">
        <v>625</v>
      </c>
      <c r="B218" s="124" t="s">
        <v>611</v>
      </c>
      <c r="C218" s="125">
        <v>729</v>
      </c>
      <c r="D218" s="125">
        <v>6</v>
      </c>
      <c r="E218" s="125">
        <v>3</v>
      </c>
      <c r="F218" s="125">
        <f t="shared" si="3"/>
        <v>3</v>
      </c>
      <c r="G218" s="126"/>
      <c r="H218" s="125">
        <v>30</v>
      </c>
      <c r="I218" s="125" t="s">
        <v>126</v>
      </c>
      <c r="J218" s="125" t="s">
        <v>586</v>
      </c>
      <c r="K218" s="125">
        <v>9</v>
      </c>
      <c r="L218" s="125">
        <v>6</v>
      </c>
      <c r="M218" s="125" t="s">
        <v>292</v>
      </c>
      <c r="N218" s="125" t="s">
        <v>292</v>
      </c>
      <c r="O218" s="125" t="s">
        <v>511</v>
      </c>
    </row>
    <row r="219" spans="1:15">
      <c r="A219" s="123" t="s">
        <v>330</v>
      </c>
      <c r="B219" s="124" t="s">
        <v>317</v>
      </c>
      <c r="C219" s="125">
        <v>729</v>
      </c>
      <c r="D219" s="125">
        <v>3.3</v>
      </c>
      <c r="E219" s="125">
        <v>3</v>
      </c>
      <c r="F219" s="125">
        <f t="shared" si="3"/>
        <v>0.29999999999999982</v>
      </c>
      <c r="G219" s="126"/>
      <c r="H219" s="125"/>
      <c r="I219" s="125"/>
      <c r="J219" s="125"/>
      <c r="K219" s="125"/>
      <c r="L219" s="125"/>
      <c r="M219" s="125"/>
      <c r="N219" s="125"/>
      <c r="O219" s="125"/>
    </row>
    <row r="220" spans="1:15">
      <c r="A220" s="123" t="s">
        <v>330</v>
      </c>
      <c r="B220" s="124" t="s">
        <v>313</v>
      </c>
      <c r="C220" s="125">
        <v>729</v>
      </c>
      <c r="D220" s="125">
        <v>3.3</v>
      </c>
      <c r="E220" s="125">
        <v>3</v>
      </c>
      <c r="F220" s="125">
        <f t="shared" si="3"/>
        <v>0.29999999999999982</v>
      </c>
      <c r="G220" s="126"/>
      <c r="H220" s="125"/>
      <c r="I220" s="125"/>
      <c r="J220" s="125"/>
      <c r="K220" s="125"/>
      <c r="L220" s="125"/>
      <c r="M220" s="125"/>
      <c r="N220" s="125"/>
      <c r="O220" s="125"/>
    </row>
    <row r="221" spans="1:15">
      <c r="A221" s="123" t="s">
        <v>330</v>
      </c>
      <c r="B221" s="124" t="s">
        <v>316</v>
      </c>
      <c r="C221" s="125">
        <v>729</v>
      </c>
      <c r="D221" s="125">
        <v>3.3</v>
      </c>
      <c r="E221" s="125">
        <v>3</v>
      </c>
      <c r="F221" s="125">
        <f t="shared" si="3"/>
        <v>0.29999999999999982</v>
      </c>
      <c r="G221" s="126"/>
      <c r="H221" s="125"/>
      <c r="I221" s="125"/>
      <c r="J221" s="125"/>
      <c r="K221" s="125"/>
      <c r="L221" s="125"/>
      <c r="M221" s="125"/>
      <c r="N221" s="125"/>
      <c r="O221" s="125"/>
    </row>
    <row r="222" spans="1:15">
      <c r="A222" s="123" t="s">
        <v>330</v>
      </c>
      <c r="B222" s="124" t="s">
        <v>314</v>
      </c>
      <c r="C222" s="125">
        <v>729</v>
      </c>
      <c r="D222" s="125">
        <v>3.3</v>
      </c>
      <c r="E222" s="125">
        <v>3</v>
      </c>
      <c r="F222" s="125">
        <f t="shared" si="3"/>
        <v>0.29999999999999982</v>
      </c>
      <c r="G222" s="126"/>
      <c r="H222" s="125"/>
      <c r="I222" s="125"/>
      <c r="J222" s="125"/>
      <c r="K222" s="125"/>
      <c r="L222" s="125"/>
      <c r="M222" s="125"/>
      <c r="N222" s="125"/>
      <c r="O222" s="125"/>
    </row>
    <row r="223" spans="1:15">
      <c r="A223" s="123" t="s">
        <v>330</v>
      </c>
      <c r="B223" s="124" t="s">
        <v>318</v>
      </c>
      <c r="C223" s="125">
        <v>729</v>
      </c>
      <c r="D223" s="125">
        <v>3.3</v>
      </c>
      <c r="E223" s="125">
        <v>3</v>
      </c>
      <c r="F223" s="125">
        <f t="shared" si="3"/>
        <v>0.29999999999999982</v>
      </c>
      <c r="G223" s="126"/>
      <c r="H223" s="125"/>
      <c r="I223" s="125"/>
      <c r="J223" s="125"/>
      <c r="K223" s="125"/>
      <c r="L223" s="125"/>
      <c r="M223" s="125"/>
      <c r="N223" s="125"/>
      <c r="O223" s="125"/>
    </row>
    <row r="224" spans="1:15">
      <c r="A224" s="123" t="s">
        <v>330</v>
      </c>
      <c r="B224" s="124" t="s">
        <v>315</v>
      </c>
      <c r="C224" s="125">
        <v>729</v>
      </c>
      <c r="D224" s="125">
        <v>3.3</v>
      </c>
      <c r="E224" s="125">
        <v>3</v>
      </c>
      <c r="F224" s="125">
        <f t="shared" si="3"/>
        <v>0.29999999999999982</v>
      </c>
      <c r="G224" s="126"/>
      <c r="H224" s="125"/>
      <c r="I224" s="125"/>
      <c r="J224" s="125"/>
      <c r="K224" s="125"/>
      <c r="L224" s="125"/>
      <c r="M224" s="125"/>
      <c r="N224" s="125"/>
      <c r="O224" s="125"/>
    </row>
    <row r="225" spans="1:15">
      <c r="A225" s="123" t="s">
        <v>365</v>
      </c>
      <c r="B225" s="124" t="s">
        <v>364</v>
      </c>
      <c r="C225" s="125">
        <v>730</v>
      </c>
      <c r="D225" s="125">
        <v>3.8656999999999999</v>
      </c>
      <c r="E225" s="125">
        <v>3.7688000000000001</v>
      </c>
      <c r="F225" s="125">
        <f t="shared" si="3"/>
        <v>9.6899999999999764E-2</v>
      </c>
      <c r="G225" s="126"/>
      <c r="H225" s="125"/>
      <c r="I225" s="125"/>
      <c r="J225" s="125"/>
      <c r="K225" s="125"/>
      <c r="L225" s="125"/>
      <c r="M225" s="125"/>
      <c r="N225" s="125"/>
      <c r="O225" s="125"/>
    </row>
    <row r="226" spans="1:15">
      <c r="A226" s="123" t="s">
        <v>353</v>
      </c>
      <c r="B226" s="124" t="s">
        <v>317</v>
      </c>
      <c r="C226" s="125">
        <v>730</v>
      </c>
      <c r="D226" s="125">
        <v>3.3</v>
      </c>
      <c r="E226" s="125">
        <v>3</v>
      </c>
      <c r="F226" s="125">
        <f t="shared" si="3"/>
        <v>0.29999999999999982</v>
      </c>
      <c r="G226" s="126"/>
      <c r="H226" s="125"/>
      <c r="I226" s="125"/>
      <c r="J226" s="125"/>
      <c r="K226" s="125"/>
      <c r="L226" s="125"/>
      <c r="M226" s="125"/>
      <c r="N226" s="125"/>
      <c r="O226" s="125"/>
    </row>
    <row r="227" spans="1:15">
      <c r="A227" s="123" t="s">
        <v>353</v>
      </c>
      <c r="B227" s="124" t="s">
        <v>313</v>
      </c>
      <c r="C227" s="125">
        <v>730</v>
      </c>
      <c r="D227" s="125">
        <v>3.3</v>
      </c>
      <c r="E227" s="125">
        <v>3</v>
      </c>
      <c r="F227" s="125">
        <f t="shared" si="3"/>
        <v>0.29999999999999982</v>
      </c>
      <c r="G227" s="126"/>
      <c r="H227" s="125"/>
      <c r="I227" s="125"/>
      <c r="J227" s="125"/>
      <c r="K227" s="125"/>
      <c r="L227" s="125"/>
      <c r="M227" s="125"/>
      <c r="N227" s="125"/>
      <c r="O227" s="125"/>
    </row>
    <row r="228" spans="1:15">
      <c r="A228" s="123" t="s">
        <v>353</v>
      </c>
      <c r="B228" s="124" t="s">
        <v>316</v>
      </c>
      <c r="C228" s="125">
        <v>730</v>
      </c>
      <c r="D228" s="125">
        <v>3.3</v>
      </c>
      <c r="E228" s="125">
        <v>3</v>
      </c>
      <c r="F228" s="125">
        <f t="shared" si="3"/>
        <v>0.29999999999999982</v>
      </c>
      <c r="G228" s="126"/>
      <c r="H228" s="125"/>
      <c r="I228" s="125"/>
      <c r="J228" s="125"/>
      <c r="K228" s="125"/>
      <c r="L228" s="125"/>
      <c r="M228" s="125"/>
      <c r="N228" s="125"/>
      <c r="O228" s="125"/>
    </row>
    <row r="229" spans="1:15">
      <c r="A229" s="123" t="s">
        <v>353</v>
      </c>
      <c r="B229" s="124" t="s">
        <v>314</v>
      </c>
      <c r="C229" s="125">
        <v>730</v>
      </c>
      <c r="D229" s="125">
        <v>3.3</v>
      </c>
      <c r="E229" s="125">
        <v>3</v>
      </c>
      <c r="F229" s="125">
        <f t="shared" si="3"/>
        <v>0.29999999999999982</v>
      </c>
      <c r="G229" s="126"/>
      <c r="H229" s="125"/>
      <c r="I229" s="125"/>
      <c r="J229" s="125"/>
      <c r="K229" s="125"/>
      <c r="L229" s="125"/>
      <c r="M229" s="125"/>
      <c r="N229" s="125"/>
      <c r="O229" s="125"/>
    </row>
    <row r="230" spans="1:15">
      <c r="A230" s="123" t="s">
        <v>353</v>
      </c>
      <c r="B230" s="124" t="s">
        <v>318</v>
      </c>
      <c r="C230" s="125">
        <v>730</v>
      </c>
      <c r="D230" s="125">
        <v>3.3</v>
      </c>
      <c r="E230" s="125">
        <v>3</v>
      </c>
      <c r="F230" s="125">
        <f t="shared" si="3"/>
        <v>0.29999999999999982</v>
      </c>
      <c r="G230" s="126"/>
      <c r="H230" s="125"/>
      <c r="I230" s="125"/>
      <c r="J230" s="125"/>
      <c r="K230" s="125"/>
      <c r="L230" s="125"/>
      <c r="M230" s="125"/>
      <c r="N230" s="125"/>
      <c r="O230" s="125"/>
    </row>
    <row r="231" spans="1:15">
      <c r="A231" s="123" t="s">
        <v>353</v>
      </c>
      <c r="B231" s="124" t="s">
        <v>315</v>
      </c>
      <c r="C231" s="125">
        <v>730</v>
      </c>
      <c r="D231" s="125">
        <v>3.3</v>
      </c>
      <c r="E231" s="125">
        <v>3</v>
      </c>
      <c r="F231" s="125">
        <f t="shared" si="3"/>
        <v>0.29999999999999982</v>
      </c>
      <c r="G231" s="126"/>
      <c r="H231" s="125"/>
      <c r="I231" s="125"/>
      <c r="J231" s="125"/>
      <c r="K231" s="125"/>
      <c r="L231" s="125"/>
      <c r="M231" s="125"/>
      <c r="N231" s="125"/>
      <c r="O231" s="125"/>
    </row>
    <row r="232" spans="1:15">
      <c r="A232" s="123" t="s">
        <v>355</v>
      </c>
      <c r="B232" s="124" t="s">
        <v>317</v>
      </c>
      <c r="C232" s="125">
        <v>731</v>
      </c>
      <c r="D232" s="125">
        <v>3.3</v>
      </c>
      <c r="E232" s="125">
        <v>3</v>
      </c>
      <c r="F232" s="125">
        <f t="shared" si="3"/>
        <v>0.29999999999999982</v>
      </c>
      <c r="G232" s="126"/>
      <c r="H232" s="125"/>
      <c r="I232" s="125"/>
      <c r="J232" s="125"/>
      <c r="K232" s="125"/>
      <c r="L232" s="125"/>
      <c r="M232" s="125"/>
      <c r="N232" s="125"/>
      <c r="O232" s="125"/>
    </row>
    <row r="233" spans="1:15">
      <c r="A233" s="123" t="s">
        <v>355</v>
      </c>
      <c r="B233" s="124" t="s">
        <v>313</v>
      </c>
      <c r="C233" s="125">
        <v>731</v>
      </c>
      <c r="D233" s="125">
        <v>3.3</v>
      </c>
      <c r="E233" s="125">
        <v>3</v>
      </c>
      <c r="F233" s="125">
        <f t="shared" si="3"/>
        <v>0.29999999999999982</v>
      </c>
      <c r="G233" s="126"/>
      <c r="H233" s="125"/>
      <c r="I233" s="125"/>
      <c r="J233" s="125"/>
      <c r="K233" s="125"/>
      <c r="L233" s="125"/>
      <c r="M233" s="125"/>
      <c r="N233" s="125"/>
      <c r="O233" s="125"/>
    </row>
    <row r="234" spans="1:15">
      <c r="A234" s="123" t="s">
        <v>355</v>
      </c>
      <c r="B234" s="124" t="s">
        <v>316</v>
      </c>
      <c r="C234" s="125">
        <v>731</v>
      </c>
      <c r="D234" s="125">
        <v>3.3</v>
      </c>
      <c r="E234" s="125">
        <v>3</v>
      </c>
      <c r="F234" s="125">
        <f t="shared" si="3"/>
        <v>0.29999999999999982</v>
      </c>
      <c r="G234" s="126"/>
      <c r="H234" s="125"/>
      <c r="I234" s="125"/>
      <c r="J234" s="125"/>
      <c r="K234" s="125"/>
      <c r="L234" s="125"/>
      <c r="M234" s="125"/>
      <c r="N234" s="125"/>
      <c r="O234" s="125"/>
    </row>
    <row r="235" spans="1:15">
      <c r="A235" s="123" t="s">
        <v>355</v>
      </c>
      <c r="B235" s="124" t="s">
        <v>314</v>
      </c>
      <c r="C235" s="125">
        <v>731</v>
      </c>
      <c r="D235" s="125">
        <v>3.3</v>
      </c>
      <c r="E235" s="125">
        <v>3</v>
      </c>
      <c r="F235" s="125">
        <f t="shared" si="3"/>
        <v>0.29999999999999982</v>
      </c>
      <c r="G235" s="126"/>
      <c r="H235" s="125"/>
      <c r="I235" s="125"/>
      <c r="J235" s="125"/>
      <c r="K235" s="125"/>
      <c r="L235" s="125"/>
      <c r="M235" s="125"/>
      <c r="N235" s="125"/>
      <c r="O235" s="125"/>
    </row>
    <row r="236" spans="1:15">
      <c r="A236" s="123" t="s">
        <v>355</v>
      </c>
      <c r="B236" s="124" t="s">
        <v>318</v>
      </c>
      <c r="C236" s="125">
        <v>731</v>
      </c>
      <c r="D236" s="125">
        <v>3.3</v>
      </c>
      <c r="E236" s="125">
        <v>3</v>
      </c>
      <c r="F236" s="125">
        <f t="shared" si="3"/>
        <v>0.29999999999999982</v>
      </c>
      <c r="G236" s="126"/>
      <c r="H236" s="125"/>
      <c r="I236" s="125"/>
      <c r="J236" s="125"/>
      <c r="K236" s="125"/>
      <c r="L236" s="125"/>
      <c r="M236" s="125"/>
      <c r="N236" s="125"/>
      <c r="O236" s="125"/>
    </row>
    <row r="237" spans="1:15">
      <c r="A237" s="123" t="s">
        <v>355</v>
      </c>
      <c r="B237" s="124" t="s">
        <v>315</v>
      </c>
      <c r="C237" s="125">
        <v>731</v>
      </c>
      <c r="D237" s="125">
        <v>3.3</v>
      </c>
      <c r="E237" s="125">
        <v>3</v>
      </c>
      <c r="F237" s="125">
        <f t="shared" si="3"/>
        <v>0.29999999999999982</v>
      </c>
      <c r="G237" s="126"/>
      <c r="H237" s="125"/>
      <c r="I237" s="125"/>
      <c r="J237" s="125"/>
      <c r="K237" s="125"/>
      <c r="L237" s="125"/>
      <c r="M237" s="125"/>
      <c r="N237" s="125"/>
      <c r="O237" s="125"/>
    </row>
    <row r="238" spans="1:15">
      <c r="A238" s="123" t="s">
        <v>625</v>
      </c>
      <c r="B238" s="124" t="s">
        <v>612</v>
      </c>
      <c r="C238" s="125">
        <v>734</v>
      </c>
      <c r="D238" s="125">
        <v>6</v>
      </c>
      <c r="E238" s="125">
        <v>3</v>
      </c>
      <c r="F238" s="125">
        <f t="shared" si="3"/>
        <v>3</v>
      </c>
      <c r="G238" s="126"/>
      <c r="H238" s="125">
        <v>30</v>
      </c>
      <c r="I238" s="125" t="s">
        <v>127</v>
      </c>
      <c r="J238" s="125" t="s">
        <v>588</v>
      </c>
      <c r="K238" s="125">
        <v>9</v>
      </c>
      <c r="L238" s="125">
        <v>3</v>
      </c>
      <c r="M238" s="125" t="s">
        <v>292</v>
      </c>
      <c r="N238" s="125" t="s">
        <v>292</v>
      </c>
      <c r="O238" s="125" t="s">
        <v>511</v>
      </c>
    </row>
    <row r="239" spans="1:15">
      <c r="A239" s="123" t="s">
        <v>691</v>
      </c>
      <c r="B239" s="124" t="s">
        <v>49</v>
      </c>
      <c r="C239" s="125">
        <v>734</v>
      </c>
      <c r="D239" s="125">
        <v>4.258</v>
      </c>
      <c r="E239" s="125">
        <v>2.2189999999999999</v>
      </c>
      <c r="F239" s="125">
        <f t="shared" si="3"/>
        <v>2.0390000000000001</v>
      </c>
      <c r="G239" s="126"/>
      <c r="H239" s="125">
        <v>30</v>
      </c>
      <c r="I239" s="125" t="s">
        <v>137</v>
      </c>
      <c r="J239" s="125" t="s">
        <v>674</v>
      </c>
      <c r="K239" s="125" t="s">
        <v>292</v>
      </c>
      <c r="L239" s="125">
        <v>59</v>
      </c>
      <c r="M239" s="125">
        <v>1350</v>
      </c>
      <c r="N239" s="125" t="s">
        <v>675</v>
      </c>
      <c r="O239" s="125" t="s">
        <v>373</v>
      </c>
    </row>
    <row r="240" spans="1:15">
      <c r="A240" s="123" t="s">
        <v>625</v>
      </c>
      <c r="B240" s="124" t="s">
        <v>613</v>
      </c>
      <c r="C240" s="125">
        <v>739</v>
      </c>
      <c r="D240" s="125">
        <v>6</v>
      </c>
      <c r="E240" s="125">
        <v>3</v>
      </c>
      <c r="F240" s="125">
        <f t="shared" si="3"/>
        <v>3</v>
      </c>
      <c r="G240" s="126"/>
      <c r="H240" s="125">
        <v>30</v>
      </c>
      <c r="I240" s="125" t="s">
        <v>128</v>
      </c>
      <c r="J240" s="125" t="s">
        <v>586</v>
      </c>
      <c r="K240" s="125">
        <v>9</v>
      </c>
      <c r="L240" s="125">
        <v>3</v>
      </c>
      <c r="M240" s="125" t="s">
        <v>292</v>
      </c>
      <c r="N240" s="125" t="s">
        <v>292</v>
      </c>
      <c r="O240" s="125" t="s">
        <v>511</v>
      </c>
    </row>
    <row r="241" spans="1:15">
      <c r="A241" s="123" t="s">
        <v>691</v>
      </c>
      <c r="B241" s="124" t="s">
        <v>50</v>
      </c>
      <c r="C241" s="125">
        <v>739</v>
      </c>
      <c r="D241" s="125">
        <v>4.258</v>
      </c>
      <c r="E241" s="125">
        <v>2.2189999999999999</v>
      </c>
      <c r="F241" s="125">
        <f t="shared" si="3"/>
        <v>2.0390000000000001</v>
      </c>
      <c r="G241" s="126"/>
      <c r="H241" s="125">
        <v>30</v>
      </c>
      <c r="I241" s="125" t="s">
        <v>137</v>
      </c>
      <c r="J241" s="125" t="s">
        <v>674</v>
      </c>
      <c r="K241" s="125" t="s">
        <v>292</v>
      </c>
      <c r="L241" s="125">
        <v>59</v>
      </c>
      <c r="M241" s="125">
        <v>1350</v>
      </c>
      <c r="N241" s="125" t="s">
        <v>676</v>
      </c>
      <c r="O241" s="125" t="s">
        <v>373</v>
      </c>
    </row>
    <row r="242" spans="1:15">
      <c r="A242" s="123" t="s">
        <v>691</v>
      </c>
      <c r="B242" s="124" t="s">
        <v>51</v>
      </c>
      <c r="C242" s="125">
        <v>744</v>
      </c>
      <c r="D242" s="125">
        <v>4.258</v>
      </c>
      <c r="E242" s="125">
        <v>2.2189999999999999</v>
      </c>
      <c r="F242" s="125">
        <f t="shared" si="3"/>
        <v>2.0390000000000001</v>
      </c>
      <c r="G242" s="126"/>
      <c r="H242" s="125">
        <v>30</v>
      </c>
      <c r="I242" s="125" t="s">
        <v>137</v>
      </c>
      <c r="J242" s="125" t="s">
        <v>674</v>
      </c>
      <c r="K242" s="125" t="s">
        <v>292</v>
      </c>
      <c r="L242" s="125">
        <v>59</v>
      </c>
      <c r="M242" s="125">
        <v>1350</v>
      </c>
      <c r="N242" s="125" t="s">
        <v>677</v>
      </c>
      <c r="O242" s="125" t="s">
        <v>373</v>
      </c>
    </row>
    <row r="243" spans="1:15">
      <c r="A243" s="123" t="s">
        <v>691</v>
      </c>
      <c r="B243" s="124" t="s">
        <v>52</v>
      </c>
      <c r="C243" s="125">
        <v>749</v>
      </c>
      <c r="D243" s="125">
        <v>4.258</v>
      </c>
      <c r="E243" s="125">
        <v>2.2189999999999999</v>
      </c>
      <c r="F243" s="125">
        <f t="shared" si="3"/>
        <v>2.0390000000000001</v>
      </c>
      <c r="G243" s="126"/>
      <c r="H243" s="125">
        <v>30</v>
      </c>
      <c r="I243" s="125" t="s">
        <v>137</v>
      </c>
      <c r="J243" s="125" t="s">
        <v>674</v>
      </c>
      <c r="K243" s="125" t="s">
        <v>292</v>
      </c>
      <c r="L243" s="125">
        <v>59</v>
      </c>
      <c r="M243" s="125">
        <v>1350</v>
      </c>
      <c r="N243" s="125" t="s">
        <v>678</v>
      </c>
      <c r="O243" s="125" t="s">
        <v>373</v>
      </c>
    </row>
    <row r="244" spans="1:15">
      <c r="A244" s="123" t="s">
        <v>672</v>
      </c>
      <c r="B244" s="124" t="s">
        <v>669</v>
      </c>
      <c r="C244" s="125">
        <v>750</v>
      </c>
      <c r="D244" s="125">
        <v>18.003499999999999</v>
      </c>
      <c r="E244" s="125">
        <v>9.0016999999999996</v>
      </c>
      <c r="F244" s="125">
        <f t="shared" si="3"/>
        <v>9.0017999999999994</v>
      </c>
      <c r="G244" s="126"/>
      <c r="H244" s="125">
        <v>20</v>
      </c>
      <c r="I244" s="125" t="s">
        <v>131</v>
      </c>
      <c r="J244" s="125" t="s">
        <v>670</v>
      </c>
      <c r="K244" s="125">
        <v>20</v>
      </c>
      <c r="L244" s="125" t="s">
        <v>671</v>
      </c>
      <c r="M244" s="125" t="s">
        <v>292</v>
      </c>
      <c r="N244" s="125" t="s">
        <v>292</v>
      </c>
      <c r="O244" s="125" t="s">
        <v>511</v>
      </c>
    </row>
    <row r="245" spans="1:15">
      <c r="A245" s="123" t="s">
        <v>551</v>
      </c>
      <c r="B245" s="124" t="s">
        <v>546</v>
      </c>
      <c r="C245" s="125">
        <v>752</v>
      </c>
      <c r="D245" s="125">
        <v>8.5</v>
      </c>
      <c r="E245" s="125">
        <v>4.25</v>
      </c>
      <c r="F245" s="125">
        <f t="shared" si="3"/>
        <v>4.25</v>
      </c>
      <c r="G245" s="126"/>
      <c r="H245" s="125">
        <v>40</v>
      </c>
      <c r="I245" s="125" t="s">
        <v>120</v>
      </c>
      <c r="J245" s="125" t="s">
        <v>292</v>
      </c>
      <c r="K245" s="125">
        <v>9</v>
      </c>
      <c r="L245" s="125">
        <v>230</v>
      </c>
      <c r="M245" s="125" t="s">
        <v>292</v>
      </c>
      <c r="N245" s="125" t="s">
        <v>292</v>
      </c>
      <c r="O245" s="125" t="s">
        <v>373</v>
      </c>
    </row>
    <row r="246" spans="1:15">
      <c r="A246" s="123" t="s">
        <v>688</v>
      </c>
      <c r="B246" s="124" t="s">
        <v>12</v>
      </c>
      <c r="C246" s="125">
        <v>754</v>
      </c>
      <c r="D246" s="125">
        <v>5.258</v>
      </c>
      <c r="E246" s="125">
        <v>2.629</v>
      </c>
      <c r="F246" s="125">
        <f t="shared" si="3"/>
        <v>2.629</v>
      </c>
      <c r="G246" s="126"/>
      <c r="H246" s="125">
        <v>30</v>
      </c>
      <c r="I246" s="125" t="s">
        <v>673</v>
      </c>
      <c r="J246" s="125" t="s">
        <v>674</v>
      </c>
      <c r="K246" s="125" t="s">
        <v>292</v>
      </c>
      <c r="L246" s="125">
        <v>59</v>
      </c>
      <c r="M246" s="125" t="s">
        <v>292</v>
      </c>
      <c r="N246" s="125" t="s">
        <v>675</v>
      </c>
      <c r="O246" s="125" t="s">
        <v>292</v>
      </c>
    </row>
    <row r="247" spans="1:15">
      <c r="A247" s="123" t="s">
        <v>567</v>
      </c>
      <c r="B247" s="124" t="s">
        <v>563</v>
      </c>
      <c r="C247" s="125">
        <v>757</v>
      </c>
      <c r="D247" s="125">
        <v>8.5</v>
      </c>
      <c r="E247" s="125">
        <v>4.25</v>
      </c>
      <c r="F247" s="125">
        <f t="shared" si="3"/>
        <v>4.25</v>
      </c>
      <c r="G247" s="126"/>
      <c r="H247" s="125">
        <v>40</v>
      </c>
      <c r="I247" s="125" t="s">
        <v>122</v>
      </c>
      <c r="J247" s="125" t="s">
        <v>292</v>
      </c>
      <c r="K247" s="125">
        <v>9</v>
      </c>
      <c r="L247" s="127">
        <v>0.8</v>
      </c>
      <c r="M247" s="125" t="s">
        <v>292</v>
      </c>
      <c r="N247" s="125" t="s">
        <v>292</v>
      </c>
      <c r="O247" s="125" t="s">
        <v>373</v>
      </c>
    </row>
    <row r="248" spans="1:15">
      <c r="A248" s="123" t="s">
        <v>688</v>
      </c>
      <c r="B248" s="124" t="s">
        <v>13</v>
      </c>
      <c r="C248" s="125">
        <v>759</v>
      </c>
      <c r="D248" s="125">
        <v>5.258</v>
      </c>
      <c r="E248" s="125">
        <v>2.629</v>
      </c>
      <c r="F248" s="125">
        <f t="shared" si="3"/>
        <v>2.629</v>
      </c>
      <c r="G248" s="126"/>
      <c r="H248" s="125">
        <v>30</v>
      </c>
      <c r="I248" s="125" t="s">
        <v>673</v>
      </c>
      <c r="J248" s="125" t="s">
        <v>674</v>
      </c>
      <c r="K248" s="125" t="s">
        <v>292</v>
      </c>
      <c r="L248" s="125">
        <v>59</v>
      </c>
      <c r="M248" s="125" t="s">
        <v>292</v>
      </c>
      <c r="N248" s="125" t="s">
        <v>676</v>
      </c>
      <c r="O248" s="125" t="s">
        <v>292</v>
      </c>
    </row>
    <row r="249" spans="1:15">
      <c r="A249" s="123" t="s">
        <v>584</v>
      </c>
      <c r="B249" s="124" t="s">
        <v>579</v>
      </c>
      <c r="C249" s="125">
        <v>762</v>
      </c>
      <c r="D249" s="125">
        <v>8.5</v>
      </c>
      <c r="E249" s="125">
        <v>4.25</v>
      </c>
      <c r="F249" s="125">
        <f t="shared" si="3"/>
        <v>4.25</v>
      </c>
      <c r="G249" s="126"/>
      <c r="H249" s="125">
        <v>40</v>
      </c>
      <c r="I249" s="125" t="s">
        <v>124</v>
      </c>
      <c r="J249" s="125" t="s">
        <v>292</v>
      </c>
      <c r="K249" s="125">
        <v>9</v>
      </c>
      <c r="L249" s="125">
        <v>90</v>
      </c>
      <c r="M249" s="125" t="s">
        <v>292</v>
      </c>
      <c r="N249" s="125" t="s">
        <v>292</v>
      </c>
      <c r="O249" s="125" t="s">
        <v>580</v>
      </c>
    </row>
    <row r="250" spans="1:15">
      <c r="A250" s="123" t="s">
        <v>688</v>
      </c>
      <c r="B250" s="124" t="s">
        <v>14</v>
      </c>
      <c r="C250" s="125">
        <v>764</v>
      </c>
      <c r="D250" s="125">
        <v>5.258</v>
      </c>
      <c r="E250" s="125">
        <v>2.629</v>
      </c>
      <c r="F250" s="125">
        <f t="shared" si="3"/>
        <v>2.629</v>
      </c>
      <c r="G250" s="126"/>
      <c r="H250" s="125">
        <v>30</v>
      </c>
      <c r="I250" s="125" t="s">
        <v>673</v>
      </c>
      <c r="J250" s="125" t="s">
        <v>674</v>
      </c>
      <c r="K250" s="125" t="s">
        <v>292</v>
      </c>
      <c r="L250" s="125">
        <v>59</v>
      </c>
      <c r="M250" s="125" t="s">
        <v>292</v>
      </c>
      <c r="N250" s="125" t="s">
        <v>677</v>
      </c>
      <c r="O250" s="125" t="s">
        <v>292</v>
      </c>
    </row>
    <row r="251" spans="1:15">
      <c r="A251" s="123" t="s">
        <v>688</v>
      </c>
      <c r="B251" s="124" t="s">
        <v>15</v>
      </c>
      <c r="C251" s="125">
        <v>769</v>
      </c>
      <c r="D251" s="125">
        <v>5.258</v>
      </c>
      <c r="E251" s="125">
        <v>2.629</v>
      </c>
      <c r="F251" s="125">
        <f t="shared" si="3"/>
        <v>2.629</v>
      </c>
      <c r="G251" s="126"/>
      <c r="H251" s="125">
        <v>30</v>
      </c>
      <c r="I251" s="125" t="s">
        <v>673</v>
      </c>
      <c r="J251" s="125" t="s">
        <v>674</v>
      </c>
      <c r="K251" s="125" t="s">
        <v>292</v>
      </c>
      <c r="L251" s="125">
        <v>59</v>
      </c>
      <c r="M251" s="125" t="s">
        <v>292</v>
      </c>
      <c r="N251" s="125" t="s">
        <v>678</v>
      </c>
      <c r="O251" s="125" t="s">
        <v>292</v>
      </c>
    </row>
    <row r="252" spans="1:15">
      <c r="A252" s="123" t="s">
        <v>691</v>
      </c>
      <c r="B252" s="124" t="s">
        <v>53</v>
      </c>
      <c r="C252" s="125">
        <v>774</v>
      </c>
      <c r="D252" s="125">
        <v>7.726</v>
      </c>
      <c r="E252" s="125">
        <v>3.8809999999999998</v>
      </c>
      <c r="F252" s="125">
        <f t="shared" si="3"/>
        <v>3.8450000000000002</v>
      </c>
      <c r="G252" s="126"/>
      <c r="H252" s="125">
        <v>35</v>
      </c>
      <c r="I252" s="125" t="s">
        <v>137</v>
      </c>
      <c r="J252" s="125" t="s">
        <v>674</v>
      </c>
      <c r="K252" s="125" t="s">
        <v>292</v>
      </c>
      <c r="L252" s="125">
        <v>68</v>
      </c>
      <c r="M252" s="125">
        <v>1350</v>
      </c>
      <c r="N252" s="125" t="s">
        <v>675</v>
      </c>
      <c r="O252" s="125" t="s">
        <v>373</v>
      </c>
    </row>
    <row r="253" spans="1:15">
      <c r="A253" s="123" t="s">
        <v>691</v>
      </c>
      <c r="B253" s="124" t="s">
        <v>54</v>
      </c>
      <c r="C253" s="125">
        <v>779</v>
      </c>
      <c r="D253" s="125">
        <v>7.726</v>
      </c>
      <c r="E253" s="125">
        <v>3.8809999999999998</v>
      </c>
      <c r="F253" s="125">
        <f t="shared" si="3"/>
        <v>3.8450000000000002</v>
      </c>
      <c r="G253" s="126"/>
      <c r="H253" s="125">
        <v>35</v>
      </c>
      <c r="I253" s="125" t="s">
        <v>137</v>
      </c>
      <c r="J253" s="125" t="s">
        <v>674</v>
      </c>
      <c r="K253" s="125" t="s">
        <v>292</v>
      </c>
      <c r="L253" s="125">
        <v>68</v>
      </c>
      <c r="M253" s="125">
        <v>1350</v>
      </c>
      <c r="N253" s="125" t="s">
        <v>676</v>
      </c>
      <c r="O253" s="125" t="s">
        <v>373</v>
      </c>
    </row>
    <row r="254" spans="1:15">
      <c r="A254" s="123" t="s">
        <v>691</v>
      </c>
      <c r="B254" s="124" t="s">
        <v>55</v>
      </c>
      <c r="C254" s="125">
        <v>784</v>
      </c>
      <c r="D254" s="125">
        <v>7.726</v>
      </c>
      <c r="E254" s="125">
        <v>3.8809999999999998</v>
      </c>
      <c r="F254" s="125">
        <f t="shared" si="3"/>
        <v>3.8450000000000002</v>
      </c>
      <c r="G254" s="126"/>
      <c r="H254" s="125">
        <v>35</v>
      </c>
      <c r="I254" s="125" t="s">
        <v>137</v>
      </c>
      <c r="J254" s="125" t="s">
        <v>674</v>
      </c>
      <c r="K254" s="125" t="s">
        <v>292</v>
      </c>
      <c r="L254" s="125">
        <v>68</v>
      </c>
      <c r="M254" s="125">
        <v>1350</v>
      </c>
      <c r="N254" s="125" t="s">
        <v>677</v>
      </c>
      <c r="O254" s="125" t="s">
        <v>373</v>
      </c>
    </row>
    <row r="255" spans="1:15">
      <c r="A255" s="123" t="s">
        <v>691</v>
      </c>
      <c r="B255" s="124" t="s">
        <v>56</v>
      </c>
      <c r="C255" s="125">
        <v>789</v>
      </c>
      <c r="D255" s="125">
        <v>7.726</v>
      </c>
      <c r="E255" s="125">
        <v>3.8809999999999998</v>
      </c>
      <c r="F255" s="125">
        <f t="shared" si="3"/>
        <v>3.8450000000000002</v>
      </c>
      <c r="G255" s="126"/>
      <c r="H255" s="125">
        <v>35</v>
      </c>
      <c r="I255" s="125" t="s">
        <v>137</v>
      </c>
      <c r="J255" s="125" t="s">
        <v>674</v>
      </c>
      <c r="K255" s="125" t="s">
        <v>292</v>
      </c>
      <c r="L255" s="125">
        <v>68</v>
      </c>
      <c r="M255" s="125">
        <v>1350</v>
      </c>
      <c r="N255" s="125" t="s">
        <v>678</v>
      </c>
      <c r="O255" s="125" t="s">
        <v>373</v>
      </c>
    </row>
    <row r="256" spans="1:15">
      <c r="A256" s="123" t="s">
        <v>688</v>
      </c>
      <c r="B256" s="124" t="s">
        <v>16</v>
      </c>
      <c r="C256" s="125">
        <v>794</v>
      </c>
      <c r="D256" s="125">
        <v>9.7620000000000005</v>
      </c>
      <c r="E256" s="125">
        <v>4.8810000000000002</v>
      </c>
      <c r="F256" s="125">
        <f t="shared" si="3"/>
        <v>4.8810000000000002</v>
      </c>
      <c r="G256" s="126"/>
      <c r="H256" s="125">
        <v>35</v>
      </c>
      <c r="I256" s="125" t="s">
        <v>673</v>
      </c>
      <c r="J256" s="125" t="s">
        <v>674</v>
      </c>
      <c r="K256" s="125" t="s">
        <v>292</v>
      </c>
      <c r="L256" s="125">
        <v>68</v>
      </c>
      <c r="M256" s="125" t="s">
        <v>292</v>
      </c>
      <c r="N256" s="125" t="s">
        <v>675</v>
      </c>
      <c r="O256" s="125" t="s">
        <v>292</v>
      </c>
    </row>
    <row r="257" spans="1:15">
      <c r="A257" s="123" t="s">
        <v>697</v>
      </c>
      <c r="B257" s="124" t="s">
        <v>82</v>
      </c>
      <c r="C257" s="125">
        <v>795</v>
      </c>
      <c r="D257" s="125">
        <v>8.4120000000000008</v>
      </c>
      <c r="E257" s="125">
        <v>4.2060000000000004</v>
      </c>
      <c r="F257" s="125">
        <f t="shared" si="3"/>
        <v>4.2060000000000004</v>
      </c>
      <c r="G257" s="126"/>
      <c r="H257" s="125">
        <v>35</v>
      </c>
      <c r="I257" s="125" t="s">
        <v>692</v>
      </c>
      <c r="J257" s="125" t="s">
        <v>586</v>
      </c>
      <c r="K257" s="125" t="s">
        <v>292</v>
      </c>
      <c r="L257" s="125">
        <v>2.9</v>
      </c>
      <c r="M257" s="125" t="s">
        <v>292</v>
      </c>
      <c r="N257" s="125" t="s">
        <v>292</v>
      </c>
      <c r="O257" s="125" t="s">
        <v>373</v>
      </c>
    </row>
    <row r="258" spans="1:15">
      <c r="A258" s="123" t="s">
        <v>688</v>
      </c>
      <c r="B258" s="124" t="s">
        <v>17</v>
      </c>
      <c r="C258" s="125">
        <v>799</v>
      </c>
      <c r="D258" s="125">
        <v>9.7620000000000005</v>
      </c>
      <c r="E258" s="125">
        <v>4.8810000000000002</v>
      </c>
      <c r="F258" s="125">
        <f t="shared" ref="F258:F321" si="4">D258-E258</f>
        <v>4.8810000000000002</v>
      </c>
      <c r="G258" s="126"/>
      <c r="H258" s="125">
        <v>35</v>
      </c>
      <c r="I258" s="125" t="s">
        <v>673</v>
      </c>
      <c r="J258" s="125" t="s">
        <v>674</v>
      </c>
      <c r="K258" s="125" t="s">
        <v>292</v>
      </c>
      <c r="L258" s="125">
        <v>68</v>
      </c>
      <c r="M258" s="125" t="s">
        <v>292</v>
      </c>
      <c r="N258" s="125" t="s">
        <v>676</v>
      </c>
      <c r="O258" s="125" t="s">
        <v>292</v>
      </c>
    </row>
    <row r="259" spans="1:15">
      <c r="A259" s="123" t="s">
        <v>697</v>
      </c>
      <c r="B259" s="124" t="s">
        <v>83</v>
      </c>
      <c r="C259" s="125">
        <v>801</v>
      </c>
      <c r="D259" s="125">
        <v>8.7119999999999997</v>
      </c>
      <c r="E259" s="125">
        <v>4.3559999999999999</v>
      </c>
      <c r="F259" s="125">
        <f t="shared" si="4"/>
        <v>4.3559999999999999</v>
      </c>
      <c r="G259" s="126"/>
      <c r="H259" s="125">
        <v>35</v>
      </c>
      <c r="I259" s="125" t="s">
        <v>693</v>
      </c>
      <c r="J259" s="125" t="s">
        <v>586</v>
      </c>
      <c r="K259" s="125" t="s">
        <v>292</v>
      </c>
      <c r="L259" s="125">
        <v>56</v>
      </c>
      <c r="M259" s="125" t="s">
        <v>292</v>
      </c>
      <c r="N259" s="125" t="s">
        <v>292</v>
      </c>
      <c r="O259" s="125" t="s">
        <v>373</v>
      </c>
    </row>
    <row r="260" spans="1:15">
      <c r="A260" s="123" t="s">
        <v>688</v>
      </c>
      <c r="B260" s="124" t="s">
        <v>18</v>
      </c>
      <c r="C260" s="125">
        <v>804</v>
      </c>
      <c r="D260" s="125">
        <v>9.7620000000000005</v>
      </c>
      <c r="E260" s="125">
        <v>4.8810000000000002</v>
      </c>
      <c r="F260" s="125">
        <f t="shared" si="4"/>
        <v>4.8810000000000002</v>
      </c>
      <c r="G260" s="126"/>
      <c r="H260" s="125">
        <v>35</v>
      </c>
      <c r="I260" s="125" t="s">
        <v>673</v>
      </c>
      <c r="J260" s="125" t="s">
        <v>674</v>
      </c>
      <c r="K260" s="125" t="s">
        <v>292</v>
      </c>
      <c r="L260" s="125">
        <v>68</v>
      </c>
      <c r="M260" s="125" t="s">
        <v>292</v>
      </c>
      <c r="N260" s="125" t="s">
        <v>677</v>
      </c>
      <c r="O260" s="125" t="s">
        <v>292</v>
      </c>
    </row>
    <row r="261" spans="1:15">
      <c r="A261" s="123" t="s">
        <v>3</v>
      </c>
      <c r="B261" s="124" t="s">
        <v>91</v>
      </c>
      <c r="C261" s="125">
        <v>805</v>
      </c>
      <c r="D261" s="125">
        <v>51.003999999999998</v>
      </c>
      <c r="E261" s="125">
        <v>25.501999999999999</v>
      </c>
      <c r="F261" s="125">
        <f t="shared" si="4"/>
        <v>25.501999999999999</v>
      </c>
      <c r="G261" s="126"/>
      <c r="H261" s="125">
        <v>25</v>
      </c>
      <c r="I261" s="125" t="s">
        <v>692</v>
      </c>
      <c r="J261" s="125" t="s">
        <v>686</v>
      </c>
      <c r="K261" s="125" t="s">
        <v>292</v>
      </c>
      <c r="L261" s="125">
        <v>2.6</v>
      </c>
      <c r="M261" s="125" t="s">
        <v>292</v>
      </c>
      <c r="N261" s="125" t="s">
        <v>292</v>
      </c>
      <c r="O261" s="125" t="s">
        <v>292</v>
      </c>
    </row>
    <row r="262" spans="1:15">
      <c r="A262" s="123" t="s">
        <v>697</v>
      </c>
      <c r="B262" s="124" t="s">
        <v>84</v>
      </c>
      <c r="C262" s="125">
        <v>807</v>
      </c>
      <c r="D262" s="125">
        <v>8.1120000000000001</v>
      </c>
      <c r="E262" s="125">
        <v>4.056</v>
      </c>
      <c r="F262" s="125">
        <f t="shared" si="4"/>
        <v>4.056</v>
      </c>
      <c r="G262" s="126"/>
      <c r="H262" s="125">
        <v>35</v>
      </c>
      <c r="I262" s="125" t="s">
        <v>689</v>
      </c>
      <c r="J262" s="125" t="s">
        <v>586</v>
      </c>
      <c r="K262" s="125" t="s">
        <v>292</v>
      </c>
      <c r="L262" s="125">
        <v>56</v>
      </c>
      <c r="M262" s="125" t="s">
        <v>292</v>
      </c>
      <c r="N262" s="125" t="s">
        <v>292</v>
      </c>
      <c r="O262" s="125" t="s">
        <v>373</v>
      </c>
    </row>
    <row r="263" spans="1:15">
      <c r="A263" s="123" t="s">
        <v>688</v>
      </c>
      <c r="B263" s="124" t="s">
        <v>19</v>
      </c>
      <c r="C263" s="125">
        <v>809</v>
      </c>
      <c r="D263" s="125">
        <v>9.7620000000000005</v>
      </c>
      <c r="E263" s="125">
        <v>4.8810000000000002</v>
      </c>
      <c r="F263" s="125">
        <f t="shared" si="4"/>
        <v>4.8810000000000002</v>
      </c>
      <c r="G263" s="126"/>
      <c r="H263" s="125">
        <v>35</v>
      </c>
      <c r="I263" s="125" t="s">
        <v>673</v>
      </c>
      <c r="J263" s="125" t="s">
        <v>674</v>
      </c>
      <c r="K263" s="125" t="s">
        <v>292</v>
      </c>
      <c r="L263" s="125">
        <v>68</v>
      </c>
      <c r="M263" s="125" t="s">
        <v>292</v>
      </c>
      <c r="N263" s="125" t="s">
        <v>678</v>
      </c>
      <c r="O263" s="125" t="s">
        <v>292</v>
      </c>
    </row>
    <row r="264" spans="1:15">
      <c r="A264" s="123" t="s">
        <v>691</v>
      </c>
      <c r="B264" s="124" t="s">
        <v>57</v>
      </c>
      <c r="C264" s="125">
        <v>814</v>
      </c>
      <c r="D264" s="125">
        <v>14.518000000000001</v>
      </c>
      <c r="E264" s="125">
        <v>7.2590000000000003</v>
      </c>
      <c r="F264" s="125">
        <f t="shared" si="4"/>
        <v>7.2590000000000003</v>
      </c>
      <c r="G264" s="126"/>
      <c r="H264" s="125">
        <v>40</v>
      </c>
      <c r="I264" s="125" t="s">
        <v>137</v>
      </c>
      <c r="J264" s="125" t="s">
        <v>674</v>
      </c>
      <c r="K264" s="125" t="s">
        <v>292</v>
      </c>
      <c r="L264" s="125">
        <v>77</v>
      </c>
      <c r="M264" s="125">
        <v>1350</v>
      </c>
      <c r="N264" s="125" t="s">
        <v>675</v>
      </c>
      <c r="O264" s="125" t="s">
        <v>373</v>
      </c>
    </row>
    <row r="265" spans="1:15">
      <c r="A265" s="123" t="s">
        <v>691</v>
      </c>
      <c r="B265" s="124" t="s">
        <v>58</v>
      </c>
      <c r="C265" s="125">
        <v>819</v>
      </c>
      <c r="D265" s="125">
        <v>14.518000000000001</v>
      </c>
      <c r="E265" s="125">
        <v>7.2590000000000003</v>
      </c>
      <c r="F265" s="125">
        <f t="shared" si="4"/>
        <v>7.2590000000000003</v>
      </c>
      <c r="G265" s="126"/>
      <c r="H265" s="125">
        <v>40</v>
      </c>
      <c r="I265" s="125" t="s">
        <v>137</v>
      </c>
      <c r="J265" s="125" t="s">
        <v>674</v>
      </c>
      <c r="K265" s="125" t="s">
        <v>292</v>
      </c>
      <c r="L265" s="125">
        <v>77</v>
      </c>
      <c r="M265" s="125">
        <v>1350</v>
      </c>
      <c r="N265" s="125" t="s">
        <v>676</v>
      </c>
      <c r="O265" s="125" t="s">
        <v>373</v>
      </c>
    </row>
    <row r="266" spans="1:15">
      <c r="A266" s="123" t="s">
        <v>691</v>
      </c>
      <c r="B266" s="124" t="s">
        <v>59</v>
      </c>
      <c r="C266" s="125">
        <v>824</v>
      </c>
      <c r="D266" s="125">
        <v>14.518000000000001</v>
      </c>
      <c r="E266" s="125">
        <v>7.2590000000000003</v>
      </c>
      <c r="F266" s="125">
        <f t="shared" si="4"/>
        <v>7.2590000000000003</v>
      </c>
      <c r="G266" s="126"/>
      <c r="H266" s="125">
        <v>40</v>
      </c>
      <c r="I266" s="125" t="s">
        <v>137</v>
      </c>
      <c r="J266" s="125" t="s">
        <v>674</v>
      </c>
      <c r="K266" s="125" t="s">
        <v>292</v>
      </c>
      <c r="L266" s="125">
        <v>77</v>
      </c>
      <c r="M266" s="125">
        <v>1350</v>
      </c>
      <c r="N266" s="125" t="s">
        <v>677</v>
      </c>
      <c r="O266" s="125" t="s">
        <v>373</v>
      </c>
    </row>
    <row r="267" spans="1:15">
      <c r="A267" s="123" t="s">
        <v>691</v>
      </c>
      <c r="B267" s="124" t="s">
        <v>60</v>
      </c>
      <c r="C267" s="125">
        <v>829</v>
      </c>
      <c r="D267" s="125">
        <v>14.518000000000001</v>
      </c>
      <c r="E267" s="125">
        <v>7.2590000000000003</v>
      </c>
      <c r="F267" s="125">
        <f t="shared" si="4"/>
        <v>7.2590000000000003</v>
      </c>
      <c r="G267" s="126"/>
      <c r="H267" s="125">
        <v>40</v>
      </c>
      <c r="I267" s="125" t="s">
        <v>137</v>
      </c>
      <c r="J267" s="125" t="s">
        <v>674</v>
      </c>
      <c r="K267" s="125" t="s">
        <v>292</v>
      </c>
      <c r="L267" s="125">
        <v>77</v>
      </c>
      <c r="M267" s="125">
        <v>1350</v>
      </c>
      <c r="N267" s="125" t="s">
        <v>678</v>
      </c>
      <c r="O267" s="125" t="s">
        <v>373</v>
      </c>
    </row>
    <row r="268" spans="1:15">
      <c r="A268" s="123" t="s">
        <v>330</v>
      </c>
      <c r="B268" s="124" t="s">
        <v>324</v>
      </c>
      <c r="C268" s="125">
        <v>834</v>
      </c>
      <c r="D268" s="125">
        <v>16.5</v>
      </c>
      <c r="E268" s="125">
        <v>15</v>
      </c>
      <c r="F268" s="125">
        <f t="shared" si="4"/>
        <v>1.5</v>
      </c>
      <c r="G268" s="126"/>
      <c r="H268" s="125"/>
      <c r="I268" s="125"/>
      <c r="J268" s="125"/>
      <c r="K268" s="125"/>
      <c r="L268" s="125"/>
      <c r="M268" s="125"/>
      <c r="N268" s="125"/>
      <c r="O268" s="125"/>
    </row>
    <row r="269" spans="1:15">
      <c r="A269" s="123" t="s">
        <v>330</v>
      </c>
      <c r="B269" s="124" t="s">
        <v>326</v>
      </c>
      <c r="C269" s="125">
        <v>834</v>
      </c>
      <c r="D269" s="125">
        <v>16.5</v>
      </c>
      <c r="E269" s="125">
        <v>15</v>
      </c>
      <c r="F269" s="125">
        <f t="shared" si="4"/>
        <v>1.5</v>
      </c>
      <c r="G269" s="126"/>
      <c r="H269" s="125"/>
      <c r="I269" s="125"/>
      <c r="J269" s="125"/>
      <c r="K269" s="125"/>
      <c r="L269" s="125"/>
      <c r="M269" s="125"/>
      <c r="N269" s="125"/>
      <c r="O269" s="125"/>
    </row>
    <row r="270" spans="1:15">
      <c r="A270" s="123" t="s">
        <v>330</v>
      </c>
      <c r="B270" s="124" t="s">
        <v>325</v>
      </c>
      <c r="C270" s="125">
        <v>834</v>
      </c>
      <c r="D270" s="125">
        <v>16.5</v>
      </c>
      <c r="E270" s="125">
        <v>15</v>
      </c>
      <c r="F270" s="125">
        <f t="shared" si="4"/>
        <v>1.5</v>
      </c>
      <c r="G270" s="126"/>
      <c r="H270" s="125"/>
      <c r="I270" s="125"/>
      <c r="J270" s="125"/>
      <c r="K270" s="125"/>
      <c r="L270" s="125"/>
      <c r="M270" s="125"/>
      <c r="N270" s="125"/>
      <c r="O270" s="125"/>
    </row>
    <row r="271" spans="1:15">
      <c r="A271" s="123" t="s">
        <v>330</v>
      </c>
      <c r="B271" s="124" t="s">
        <v>327</v>
      </c>
      <c r="C271" s="125">
        <v>834</v>
      </c>
      <c r="D271" s="125">
        <v>16.5</v>
      </c>
      <c r="E271" s="125">
        <v>15</v>
      </c>
      <c r="F271" s="125">
        <f t="shared" si="4"/>
        <v>1.5</v>
      </c>
      <c r="G271" s="126"/>
      <c r="H271" s="125"/>
      <c r="I271" s="125"/>
      <c r="J271" s="125"/>
      <c r="K271" s="125"/>
      <c r="L271" s="125"/>
      <c r="M271" s="125"/>
      <c r="N271" s="125"/>
      <c r="O271" s="125"/>
    </row>
    <row r="272" spans="1:15">
      <c r="A272" s="123" t="s">
        <v>330</v>
      </c>
      <c r="B272" s="124" t="s">
        <v>321</v>
      </c>
      <c r="C272" s="125">
        <v>834</v>
      </c>
      <c r="D272" s="125">
        <v>16.5</v>
      </c>
      <c r="E272" s="125">
        <v>15</v>
      </c>
      <c r="F272" s="125">
        <f t="shared" si="4"/>
        <v>1.5</v>
      </c>
      <c r="G272" s="126"/>
      <c r="H272" s="125"/>
      <c r="I272" s="125"/>
      <c r="J272" s="125"/>
      <c r="K272" s="125"/>
      <c r="L272" s="125"/>
      <c r="M272" s="125"/>
      <c r="N272" s="125"/>
      <c r="O272" s="125"/>
    </row>
    <row r="273" spans="1:15">
      <c r="A273" s="123" t="s">
        <v>330</v>
      </c>
      <c r="B273" s="124" t="s">
        <v>329</v>
      </c>
      <c r="C273" s="125">
        <v>834</v>
      </c>
      <c r="D273" s="125">
        <v>16.5</v>
      </c>
      <c r="E273" s="125">
        <v>15</v>
      </c>
      <c r="F273" s="125">
        <f t="shared" si="4"/>
        <v>1.5</v>
      </c>
      <c r="G273" s="126"/>
      <c r="H273" s="125"/>
      <c r="I273" s="125"/>
      <c r="J273" s="125"/>
      <c r="K273" s="125"/>
      <c r="L273" s="125"/>
      <c r="M273" s="125"/>
      <c r="N273" s="125"/>
      <c r="O273" s="125"/>
    </row>
    <row r="274" spans="1:15">
      <c r="A274" s="123" t="s">
        <v>330</v>
      </c>
      <c r="B274" s="124" t="s">
        <v>319</v>
      </c>
      <c r="C274" s="125">
        <v>834</v>
      </c>
      <c r="D274" s="125">
        <v>16.5</v>
      </c>
      <c r="E274" s="125">
        <v>15</v>
      </c>
      <c r="F274" s="125">
        <f t="shared" si="4"/>
        <v>1.5</v>
      </c>
      <c r="G274" s="126"/>
      <c r="H274" s="125"/>
      <c r="I274" s="125"/>
      <c r="J274" s="125"/>
      <c r="K274" s="125"/>
      <c r="L274" s="125"/>
      <c r="M274" s="125"/>
      <c r="N274" s="125"/>
      <c r="O274" s="125"/>
    </row>
    <row r="275" spans="1:15">
      <c r="A275" s="123" t="s">
        <v>330</v>
      </c>
      <c r="B275" s="124" t="s">
        <v>323</v>
      </c>
      <c r="C275" s="125">
        <v>834</v>
      </c>
      <c r="D275" s="125">
        <v>16.5</v>
      </c>
      <c r="E275" s="125">
        <v>15</v>
      </c>
      <c r="F275" s="125">
        <f t="shared" si="4"/>
        <v>1.5</v>
      </c>
      <c r="G275" s="126"/>
      <c r="H275" s="125"/>
      <c r="I275" s="125"/>
      <c r="J275" s="125"/>
      <c r="K275" s="125"/>
      <c r="L275" s="125"/>
      <c r="M275" s="125"/>
      <c r="N275" s="125"/>
      <c r="O275" s="125"/>
    </row>
    <row r="276" spans="1:15">
      <c r="A276" s="123" t="s">
        <v>330</v>
      </c>
      <c r="B276" s="124" t="s">
        <v>320</v>
      </c>
      <c r="C276" s="125">
        <v>834</v>
      </c>
      <c r="D276" s="125">
        <v>16.5</v>
      </c>
      <c r="E276" s="125">
        <v>15</v>
      </c>
      <c r="F276" s="125">
        <f t="shared" si="4"/>
        <v>1.5</v>
      </c>
      <c r="G276" s="126"/>
      <c r="H276" s="125"/>
      <c r="I276" s="125"/>
      <c r="J276" s="125"/>
      <c r="K276" s="125"/>
      <c r="L276" s="125"/>
      <c r="M276" s="125"/>
      <c r="N276" s="125"/>
      <c r="O276" s="125"/>
    </row>
    <row r="277" spans="1:15">
      <c r="A277" s="123" t="s">
        <v>330</v>
      </c>
      <c r="B277" s="124" t="s">
        <v>322</v>
      </c>
      <c r="C277" s="125">
        <v>834</v>
      </c>
      <c r="D277" s="125">
        <v>16.5</v>
      </c>
      <c r="E277" s="125">
        <v>15</v>
      </c>
      <c r="F277" s="125">
        <f t="shared" si="4"/>
        <v>1.5</v>
      </c>
      <c r="G277" s="126"/>
      <c r="H277" s="125"/>
      <c r="I277" s="125"/>
      <c r="J277" s="125"/>
      <c r="K277" s="125"/>
      <c r="L277" s="125"/>
      <c r="M277" s="125"/>
      <c r="N277" s="125"/>
      <c r="O277" s="125"/>
    </row>
    <row r="278" spans="1:15">
      <c r="A278" s="123" t="s">
        <v>330</v>
      </c>
      <c r="B278" s="124" t="s">
        <v>328</v>
      </c>
      <c r="C278" s="125">
        <v>834</v>
      </c>
      <c r="D278" s="125">
        <v>16.5</v>
      </c>
      <c r="E278" s="125">
        <v>15</v>
      </c>
      <c r="F278" s="125">
        <f t="shared" si="4"/>
        <v>1.5</v>
      </c>
      <c r="G278" s="126"/>
      <c r="H278" s="125"/>
      <c r="I278" s="125"/>
      <c r="J278" s="125"/>
      <c r="K278" s="125"/>
      <c r="L278" s="125"/>
      <c r="M278" s="125"/>
      <c r="N278" s="125"/>
      <c r="O278" s="125"/>
    </row>
    <row r="279" spans="1:15">
      <c r="A279" s="123" t="s">
        <v>353</v>
      </c>
      <c r="B279" s="124" t="s">
        <v>324</v>
      </c>
      <c r="C279" s="125">
        <v>835</v>
      </c>
      <c r="D279" s="125">
        <v>16.5</v>
      </c>
      <c r="E279" s="125">
        <v>15</v>
      </c>
      <c r="F279" s="125">
        <f t="shared" si="4"/>
        <v>1.5</v>
      </c>
      <c r="G279" s="126"/>
      <c r="H279" s="125"/>
      <c r="I279" s="125"/>
      <c r="J279" s="125"/>
      <c r="K279" s="125"/>
      <c r="L279" s="125"/>
      <c r="M279" s="125"/>
      <c r="N279" s="125"/>
      <c r="O279" s="125"/>
    </row>
    <row r="280" spans="1:15">
      <c r="A280" s="123" t="s">
        <v>353</v>
      </c>
      <c r="B280" s="124" t="s">
        <v>326</v>
      </c>
      <c r="C280" s="125">
        <v>835</v>
      </c>
      <c r="D280" s="125">
        <v>16.5</v>
      </c>
      <c r="E280" s="125">
        <v>15</v>
      </c>
      <c r="F280" s="125">
        <f t="shared" si="4"/>
        <v>1.5</v>
      </c>
      <c r="G280" s="126"/>
      <c r="H280" s="125"/>
      <c r="I280" s="125"/>
      <c r="J280" s="125"/>
      <c r="K280" s="125"/>
      <c r="L280" s="125"/>
      <c r="M280" s="125"/>
      <c r="N280" s="125"/>
      <c r="O280" s="125"/>
    </row>
    <row r="281" spans="1:15">
      <c r="A281" s="123" t="s">
        <v>353</v>
      </c>
      <c r="B281" s="124" t="s">
        <v>325</v>
      </c>
      <c r="C281" s="125">
        <v>835</v>
      </c>
      <c r="D281" s="125">
        <v>16.5</v>
      </c>
      <c r="E281" s="125">
        <v>15</v>
      </c>
      <c r="F281" s="125">
        <f t="shared" si="4"/>
        <v>1.5</v>
      </c>
      <c r="G281" s="126"/>
      <c r="H281" s="125"/>
      <c r="I281" s="125"/>
      <c r="J281" s="125"/>
      <c r="K281" s="125"/>
      <c r="L281" s="125"/>
      <c r="M281" s="125"/>
      <c r="N281" s="125"/>
      <c r="O281" s="125"/>
    </row>
    <row r="282" spans="1:15">
      <c r="A282" s="123" t="s">
        <v>353</v>
      </c>
      <c r="B282" s="124" t="s">
        <v>327</v>
      </c>
      <c r="C282" s="125">
        <v>835</v>
      </c>
      <c r="D282" s="125">
        <v>16.5</v>
      </c>
      <c r="E282" s="125">
        <v>15</v>
      </c>
      <c r="F282" s="125">
        <f t="shared" si="4"/>
        <v>1.5</v>
      </c>
      <c r="G282" s="126"/>
      <c r="H282" s="125"/>
      <c r="I282" s="125"/>
      <c r="J282" s="125"/>
      <c r="K282" s="125"/>
      <c r="L282" s="125"/>
      <c r="M282" s="125"/>
      <c r="N282" s="125"/>
      <c r="O282" s="125"/>
    </row>
    <row r="283" spans="1:15">
      <c r="A283" s="123" t="s">
        <v>353</v>
      </c>
      <c r="B283" s="124" t="s">
        <v>321</v>
      </c>
      <c r="C283" s="125">
        <v>835</v>
      </c>
      <c r="D283" s="125">
        <v>16.5</v>
      </c>
      <c r="E283" s="125">
        <v>15</v>
      </c>
      <c r="F283" s="125">
        <f t="shared" si="4"/>
        <v>1.5</v>
      </c>
      <c r="G283" s="126"/>
      <c r="H283" s="125"/>
      <c r="I283" s="125"/>
      <c r="J283" s="125"/>
      <c r="K283" s="125"/>
      <c r="L283" s="125"/>
      <c r="M283" s="125"/>
      <c r="N283" s="125"/>
      <c r="O283" s="125"/>
    </row>
    <row r="284" spans="1:15">
      <c r="A284" s="123" t="s">
        <v>353</v>
      </c>
      <c r="B284" s="124" t="s">
        <v>329</v>
      </c>
      <c r="C284" s="125">
        <v>835</v>
      </c>
      <c r="D284" s="125">
        <v>16.5</v>
      </c>
      <c r="E284" s="125">
        <v>15</v>
      </c>
      <c r="F284" s="125">
        <f t="shared" si="4"/>
        <v>1.5</v>
      </c>
      <c r="G284" s="126"/>
      <c r="H284" s="125"/>
      <c r="I284" s="125"/>
      <c r="J284" s="125"/>
      <c r="K284" s="125"/>
      <c r="L284" s="125"/>
      <c r="M284" s="125"/>
      <c r="N284" s="125"/>
      <c r="O284" s="125"/>
    </row>
    <row r="285" spans="1:15">
      <c r="A285" s="123" t="s">
        <v>353</v>
      </c>
      <c r="B285" s="124" t="s">
        <v>319</v>
      </c>
      <c r="C285" s="125">
        <v>835</v>
      </c>
      <c r="D285" s="125">
        <v>16.5</v>
      </c>
      <c r="E285" s="125">
        <v>15</v>
      </c>
      <c r="F285" s="125">
        <f t="shared" si="4"/>
        <v>1.5</v>
      </c>
      <c r="G285" s="126"/>
      <c r="H285" s="125"/>
      <c r="I285" s="125"/>
      <c r="J285" s="125"/>
      <c r="K285" s="125"/>
      <c r="L285" s="125"/>
      <c r="M285" s="125"/>
      <c r="N285" s="125"/>
      <c r="O285" s="125"/>
    </row>
    <row r="286" spans="1:15">
      <c r="A286" s="123" t="s">
        <v>353</v>
      </c>
      <c r="B286" s="124" t="s">
        <v>323</v>
      </c>
      <c r="C286" s="125">
        <v>835</v>
      </c>
      <c r="D286" s="125">
        <v>16.5</v>
      </c>
      <c r="E286" s="125">
        <v>15</v>
      </c>
      <c r="F286" s="125">
        <f t="shared" si="4"/>
        <v>1.5</v>
      </c>
      <c r="G286" s="126"/>
      <c r="H286" s="125"/>
      <c r="I286" s="125"/>
      <c r="J286" s="125"/>
      <c r="K286" s="125"/>
      <c r="L286" s="125"/>
      <c r="M286" s="125"/>
      <c r="N286" s="125"/>
      <c r="O286" s="125"/>
    </row>
    <row r="287" spans="1:15">
      <c r="A287" s="123" t="s">
        <v>353</v>
      </c>
      <c r="B287" s="124" t="s">
        <v>320</v>
      </c>
      <c r="C287" s="125">
        <v>835</v>
      </c>
      <c r="D287" s="125">
        <v>16.5</v>
      </c>
      <c r="E287" s="125">
        <v>15</v>
      </c>
      <c r="F287" s="125">
        <f t="shared" si="4"/>
        <v>1.5</v>
      </c>
      <c r="G287" s="126"/>
      <c r="H287" s="125"/>
      <c r="I287" s="125"/>
      <c r="J287" s="125"/>
      <c r="K287" s="125"/>
      <c r="L287" s="125"/>
      <c r="M287" s="125"/>
      <c r="N287" s="125"/>
      <c r="O287" s="125"/>
    </row>
    <row r="288" spans="1:15">
      <c r="A288" s="123" t="s">
        <v>353</v>
      </c>
      <c r="B288" s="124" t="s">
        <v>322</v>
      </c>
      <c r="C288" s="125">
        <v>835</v>
      </c>
      <c r="D288" s="125">
        <v>16.5</v>
      </c>
      <c r="E288" s="125">
        <v>15</v>
      </c>
      <c r="F288" s="125">
        <f t="shared" si="4"/>
        <v>1.5</v>
      </c>
      <c r="G288" s="126"/>
      <c r="H288" s="125"/>
      <c r="I288" s="125"/>
      <c r="J288" s="125"/>
      <c r="K288" s="125"/>
      <c r="L288" s="125"/>
      <c r="M288" s="125"/>
      <c r="N288" s="125"/>
      <c r="O288" s="125"/>
    </row>
    <row r="289" spans="1:15">
      <c r="A289" s="123" t="s">
        <v>353</v>
      </c>
      <c r="B289" s="124" t="s">
        <v>328</v>
      </c>
      <c r="C289" s="125">
        <v>835</v>
      </c>
      <c r="D289" s="125">
        <v>16.5</v>
      </c>
      <c r="E289" s="125">
        <v>15</v>
      </c>
      <c r="F289" s="125">
        <f t="shared" si="4"/>
        <v>1.5</v>
      </c>
      <c r="G289" s="126"/>
      <c r="H289" s="125"/>
      <c r="I289" s="125"/>
      <c r="J289" s="125"/>
      <c r="K289" s="125"/>
      <c r="L289" s="125"/>
      <c r="M289" s="125"/>
      <c r="N289" s="125"/>
      <c r="O289" s="125"/>
    </row>
    <row r="290" spans="1:15">
      <c r="A290" s="123" t="s">
        <v>355</v>
      </c>
      <c r="B290" s="124" t="s">
        <v>324</v>
      </c>
      <c r="C290" s="125">
        <v>836</v>
      </c>
      <c r="D290" s="125">
        <v>16.5</v>
      </c>
      <c r="E290" s="125">
        <v>15</v>
      </c>
      <c r="F290" s="125">
        <f t="shared" si="4"/>
        <v>1.5</v>
      </c>
      <c r="G290" s="126"/>
      <c r="H290" s="125"/>
      <c r="I290" s="125"/>
      <c r="J290" s="125"/>
      <c r="K290" s="125"/>
      <c r="L290" s="125"/>
      <c r="M290" s="125"/>
      <c r="N290" s="125"/>
      <c r="O290" s="125"/>
    </row>
    <row r="291" spans="1:15">
      <c r="A291" s="123" t="s">
        <v>355</v>
      </c>
      <c r="B291" s="124" t="s">
        <v>326</v>
      </c>
      <c r="C291" s="125">
        <v>836</v>
      </c>
      <c r="D291" s="125">
        <v>16.5</v>
      </c>
      <c r="E291" s="125">
        <v>15</v>
      </c>
      <c r="F291" s="125">
        <f t="shared" si="4"/>
        <v>1.5</v>
      </c>
      <c r="G291" s="126"/>
      <c r="H291" s="125"/>
      <c r="I291" s="125"/>
      <c r="J291" s="125"/>
      <c r="K291" s="125"/>
      <c r="L291" s="125"/>
      <c r="M291" s="125"/>
      <c r="N291" s="125"/>
      <c r="O291" s="125"/>
    </row>
    <row r="292" spans="1:15">
      <c r="A292" s="123" t="s">
        <v>355</v>
      </c>
      <c r="B292" s="124" t="s">
        <v>325</v>
      </c>
      <c r="C292" s="125">
        <v>836</v>
      </c>
      <c r="D292" s="125">
        <v>16.5</v>
      </c>
      <c r="E292" s="125">
        <v>15</v>
      </c>
      <c r="F292" s="125">
        <f t="shared" si="4"/>
        <v>1.5</v>
      </c>
      <c r="G292" s="126"/>
      <c r="H292" s="125"/>
      <c r="I292" s="125"/>
      <c r="J292" s="125"/>
      <c r="K292" s="125"/>
      <c r="L292" s="125"/>
      <c r="M292" s="125"/>
      <c r="N292" s="125"/>
      <c r="O292" s="125"/>
    </row>
    <row r="293" spans="1:15">
      <c r="A293" s="123" t="s">
        <v>355</v>
      </c>
      <c r="B293" s="124" t="s">
        <v>327</v>
      </c>
      <c r="C293" s="125">
        <v>836</v>
      </c>
      <c r="D293" s="125">
        <v>16.5</v>
      </c>
      <c r="E293" s="125">
        <v>15</v>
      </c>
      <c r="F293" s="125">
        <f t="shared" si="4"/>
        <v>1.5</v>
      </c>
      <c r="G293" s="126"/>
      <c r="H293" s="125"/>
      <c r="I293" s="125"/>
      <c r="J293" s="125"/>
      <c r="K293" s="125"/>
      <c r="L293" s="125"/>
      <c r="M293" s="125"/>
      <c r="N293" s="125"/>
      <c r="O293" s="125"/>
    </row>
    <row r="294" spans="1:15">
      <c r="A294" s="123" t="s">
        <v>355</v>
      </c>
      <c r="B294" s="124" t="s">
        <v>321</v>
      </c>
      <c r="C294" s="125">
        <v>836</v>
      </c>
      <c r="D294" s="125">
        <v>16.5</v>
      </c>
      <c r="E294" s="125">
        <v>15</v>
      </c>
      <c r="F294" s="125">
        <f t="shared" si="4"/>
        <v>1.5</v>
      </c>
      <c r="G294" s="126"/>
      <c r="H294" s="125"/>
      <c r="I294" s="125"/>
      <c r="J294" s="125"/>
      <c r="K294" s="125"/>
      <c r="L294" s="125"/>
      <c r="M294" s="125"/>
      <c r="N294" s="125"/>
      <c r="O294" s="125"/>
    </row>
    <row r="295" spans="1:15">
      <c r="A295" s="123" t="s">
        <v>355</v>
      </c>
      <c r="B295" s="124" t="s">
        <v>329</v>
      </c>
      <c r="C295" s="125">
        <v>836</v>
      </c>
      <c r="D295" s="125">
        <v>16.5</v>
      </c>
      <c r="E295" s="125">
        <v>15</v>
      </c>
      <c r="F295" s="125">
        <f t="shared" si="4"/>
        <v>1.5</v>
      </c>
      <c r="G295" s="126"/>
      <c r="H295" s="125"/>
      <c r="I295" s="125"/>
      <c r="J295" s="125"/>
      <c r="K295" s="125"/>
      <c r="L295" s="125"/>
      <c r="M295" s="125"/>
      <c r="N295" s="125"/>
      <c r="O295" s="125"/>
    </row>
    <row r="296" spans="1:15">
      <c r="A296" s="123" t="s">
        <v>355</v>
      </c>
      <c r="B296" s="124" t="s">
        <v>319</v>
      </c>
      <c r="C296" s="125">
        <v>836</v>
      </c>
      <c r="D296" s="125">
        <v>16.5</v>
      </c>
      <c r="E296" s="125">
        <v>15</v>
      </c>
      <c r="F296" s="125">
        <f t="shared" si="4"/>
        <v>1.5</v>
      </c>
      <c r="G296" s="126"/>
      <c r="H296" s="125"/>
      <c r="I296" s="125"/>
      <c r="J296" s="125"/>
      <c r="K296" s="125"/>
      <c r="L296" s="125"/>
      <c r="M296" s="125"/>
      <c r="N296" s="125"/>
      <c r="O296" s="125"/>
    </row>
    <row r="297" spans="1:15">
      <c r="A297" s="123" t="s">
        <v>355</v>
      </c>
      <c r="B297" s="124" t="s">
        <v>323</v>
      </c>
      <c r="C297" s="125">
        <v>836</v>
      </c>
      <c r="D297" s="125">
        <v>16.5</v>
      </c>
      <c r="E297" s="125">
        <v>15</v>
      </c>
      <c r="F297" s="125">
        <f t="shared" si="4"/>
        <v>1.5</v>
      </c>
      <c r="G297" s="126"/>
      <c r="H297" s="125"/>
      <c r="I297" s="125"/>
      <c r="J297" s="125"/>
      <c r="K297" s="125"/>
      <c r="L297" s="125"/>
      <c r="M297" s="125"/>
      <c r="N297" s="125"/>
      <c r="O297" s="125"/>
    </row>
    <row r="298" spans="1:15">
      <c r="A298" s="123" t="s">
        <v>355</v>
      </c>
      <c r="B298" s="124" t="s">
        <v>320</v>
      </c>
      <c r="C298" s="125">
        <v>836</v>
      </c>
      <c r="D298" s="125">
        <v>16.5</v>
      </c>
      <c r="E298" s="125">
        <v>15</v>
      </c>
      <c r="F298" s="125">
        <f t="shared" si="4"/>
        <v>1.5</v>
      </c>
      <c r="G298" s="126"/>
      <c r="H298" s="125"/>
      <c r="I298" s="125"/>
      <c r="J298" s="125"/>
      <c r="K298" s="125"/>
      <c r="L298" s="125"/>
      <c r="M298" s="125"/>
      <c r="N298" s="125"/>
      <c r="O298" s="125"/>
    </row>
    <row r="299" spans="1:15">
      <c r="A299" s="123" t="s">
        <v>355</v>
      </c>
      <c r="B299" s="124" t="s">
        <v>322</v>
      </c>
      <c r="C299" s="125">
        <v>836</v>
      </c>
      <c r="D299" s="125">
        <v>16.5</v>
      </c>
      <c r="E299" s="125">
        <v>15</v>
      </c>
      <c r="F299" s="125">
        <f t="shared" si="4"/>
        <v>1.5</v>
      </c>
      <c r="G299" s="126"/>
      <c r="H299" s="125"/>
      <c r="I299" s="125"/>
      <c r="J299" s="125"/>
      <c r="K299" s="125"/>
      <c r="L299" s="125"/>
      <c r="M299" s="125"/>
      <c r="N299" s="125"/>
      <c r="O299" s="125"/>
    </row>
    <row r="300" spans="1:15">
      <c r="A300" s="123" t="s">
        <v>355</v>
      </c>
      <c r="B300" s="124" t="s">
        <v>328</v>
      </c>
      <c r="C300" s="125">
        <v>836</v>
      </c>
      <c r="D300" s="125">
        <v>16.5</v>
      </c>
      <c r="E300" s="125">
        <v>15</v>
      </c>
      <c r="F300" s="125">
        <f t="shared" si="4"/>
        <v>1.5</v>
      </c>
      <c r="G300" s="126"/>
      <c r="H300" s="125"/>
      <c r="I300" s="125"/>
      <c r="J300" s="125"/>
      <c r="K300" s="125"/>
      <c r="L300" s="125"/>
      <c r="M300" s="125"/>
      <c r="N300" s="125"/>
      <c r="O300" s="125"/>
    </row>
    <row r="301" spans="1:15">
      <c r="A301" s="123" t="s">
        <v>3</v>
      </c>
      <c r="B301" s="124" t="s">
        <v>92</v>
      </c>
      <c r="C301" s="125">
        <v>837</v>
      </c>
      <c r="D301" s="125">
        <v>51.003999999999998</v>
      </c>
      <c r="E301" s="125">
        <v>25.501999999999999</v>
      </c>
      <c r="F301" s="125">
        <f t="shared" si="4"/>
        <v>25.501999999999999</v>
      </c>
      <c r="G301" s="126"/>
      <c r="H301" s="125">
        <v>25</v>
      </c>
      <c r="I301" s="125" t="s">
        <v>693</v>
      </c>
      <c r="J301" s="125" t="s">
        <v>373</v>
      </c>
      <c r="K301" s="125" t="s">
        <v>292</v>
      </c>
      <c r="L301" s="125">
        <v>37</v>
      </c>
      <c r="M301" s="125" t="s">
        <v>292</v>
      </c>
      <c r="N301" s="125" t="s">
        <v>292</v>
      </c>
      <c r="O301" s="125" t="s">
        <v>292</v>
      </c>
    </row>
    <row r="302" spans="1:15">
      <c r="A302" s="123" t="s">
        <v>688</v>
      </c>
      <c r="B302" s="124" t="s">
        <v>20</v>
      </c>
      <c r="C302" s="125">
        <v>839</v>
      </c>
      <c r="D302" s="125">
        <v>18.518000000000001</v>
      </c>
      <c r="E302" s="125">
        <v>9.2590000000000003</v>
      </c>
      <c r="F302" s="125">
        <f t="shared" si="4"/>
        <v>9.2590000000000003</v>
      </c>
      <c r="G302" s="126"/>
      <c r="H302" s="125">
        <v>40</v>
      </c>
      <c r="I302" s="125" t="s">
        <v>673</v>
      </c>
      <c r="J302" s="125" t="s">
        <v>674</v>
      </c>
      <c r="K302" s="125" t="s">
        <v>292</v>
      </c>
      <c r="L302" s="125">
        <v>77</v>
      </c>
      <c r="M302" s="125" t="s">
        <v>292</v>
      </c>
      <c r="N302" s="125" t="s">
        <v>675</v>
      </c>
      <c r="O302" s="125" t="s">
        <v>292</v>
      </c>
    </row>
    <row r="303" spans="1:15">
      <c r="A303" s="123" t="s">
        <v>688</v>
      </c>
      <c r="B303" s="124" t="s">
        <v>21</v>
      </c>
      <c r="C303" s="125">
        <v>844</v>
      </c>
      <c r="D303" s="125">
        <v>18.518000000000001</v>
      </c>
      <c r="E303" s="125">
        <v>9.2590000000000003</v>
      </c>
      <c r="F303" s="125">
        <f t="shared" si="4"/>
        <v>9.2590000000000003</v>
      </c>
      <c r="G303" s="126"/>
      <c r="H303" s="125">
        <v>40</v>
      </c>
      <c r="I303" s="125" t="s">
        <v>673</v>
      </c>
      <c r="J303" s="125" t="s">
        <v>674</v>
      </c>
      <c r="K303" s="125" t="s">
        <v>292</v>
      </c>
      <c r="L303" s="125">
        <v>77</v>
      </c>
      <c r="M303" s="125" t="s">
        <v>292</v>
      </c>
      <c r="N303" s="125" t="s">
        <v>676</v>
      </c>
      <c r="O303" s="125" t="s">
        <v>292</v>
      </c>
    </row>
    <row r="304" spans="1:15">
      <c r="A304" s="123" t="s">
        <v>688</v>
      </c>
      <c r="B304" s="124" t="s">
        <v>22</v>
      </c>
      <c r="C304" s="125">
        <v>849</v>
      </c>
      <c r="D304" s="125">
        <v>18.518000000000001</v>
      </c>
      <c r="E304" s="125">
        <v>9.2590000000000003</v>
      </c>
      <c r="F304" s="125">
        <f t="shared" si="4"/>
        <v>9.2590000000000003</v>
      </c>
      <c r="G304" s="126"/>
      <c r="H304" s="125">
        <v>40</v>
      </c>
      <c r="I304" s="125" t="s">
        <v>673</v>
      </c>
      <c r="J304" s="125" t="s">
        <v>674</v>
      </c>
      <c r="K304" s="125" t="s">
        <v>292</v>
      </c>
      <c r="L304" s="125">
        <v>77</v>
      </c>
      <c r="M304" s="125" t="s">
        <v>292</v>
      </c>
      <c r="N304" s="125" t="s">
        <v>677</v>
      </c>
      <c r="O304" s="125" t="s">
        <v>292</v>
      </c>
    </row>
    <row r="305" spans="1:15">
      <c r="A305" s="123" t="s">
        <v>688</v>
      </c>
      <c r="B305" s="124" t="s">
        <v>23</v>
      </c>
      <c r="C305" s="125">
        <v>854</v>
      </c>
      <c r="D305" s="125">
        <v>18.518000000000001</v>
      </c>
      <c r="E305" s="125">
        <v>9.2590000000000003</v>
      </c>
      <c r="F305" s="125">
        <f t="shared" si="4"/>
        <v>9.2590000000000003</v>
      </c>
      <c r="G305" s="126"/>
      <c r="H305" s="125">
        <v>40</v>
      </c>
      <c r="I305" s="125" t="s">
        <v>673</v>
      </c>
      <c r="J305" s="125" t="s">
        <v>674</v>
      </c>
      <c r="K305" s="125" t="s">
        <v>292</v>
      </c>
      <c r="L305" s="125">
        <v>77</v>
      </c>
      <c r="M305" s="125" t="s">
        <v>292</v>
      </c>
      <c r="N305" s="125" t="s">
        <v>678</v>
      </c>
      <c r="O305" s="125" t="s">
        <v>292</v>
      </c>
    </row>
    <row r="306" spans="1:15">
      <c r="A306" s="123" t="s">
        <v>668</v>
      </c>
      <c r="B306" s="124" t="s">
        <v>655</v>
      </c>
      <c r="C306" s="125">
        <v>855</v>
      </c>
      <c r="D306" s="125">
        <v>24.9</v>
      </c>
      <c r="E306" s="125">
        <v>12.45</v>
      </c>
      <c r="F306" s="125">
        <f t="shared" si="4"/>
        <v>12.45</v>
      </c>
      <c r="G306" s="126"/>
      <c r="H306" s="125"/>
      <c r="I306" s="125"/>
      <c r="J306" s="125"/>
      <c r="K306" s="125"/>
      <c r="L306" s="125"/>
      <c r="M306" s="125"/>
      <c r="N306" s="125"/>
      <c r="O306" s="125"/>
    </row>
    <row r="307" spans="1:15">
      <c r="A307" s="123" t="s">
        <v>352</v>
      </c>
      <c r="B307" s="124" t="s">
        <v>337</v>
      </c>
      <c r="C307" s="125">
        <v>855</v>
      </c>
      <c r="D307" s="125">
        <v>19.25</v>
      </c>
      <c r="E307" s="125">
        <v>17.5</v>
      </c>
      <c r="F307" s="125">
        <f t="shared" si="4"/>
        <v>1.75</v>
      </c>
      <c r="G307" s="126"/>
      <c r="H307" s="125"/>
      <c r="I307" s="125"/>
      <c r="J307" s="125"/>
      <c r="K307" s="125"/>
      <c r="L307" s="125"/>
      <c r="M307" s="125"/>
      <c r="N307" s="125"/>
      <c r="O307" s="125"/>
    </row>
    <row r="308" spans="1:15">
      <c r="A308" s="123" t="s">
        <v>352</v>
      </c>
      <c r="B308" s="124" t="s">
        <v>338</v>
      </c>
      <c r="C308" s="125">
        <v>855</v>
      </c>
      <c r="D308" s="125">
        <v>19.25</v>
      </c>
      <c r="E308" s="125">
        <v>17.5</v>
      </c>
      <c r="F308" s="125">
        <f t="shared" si="4"/>
        <v>1.75</v>
      </c>
      <c r="G308" s="126"/>
      <c r="H308" s="125"/>
      <c r="I308" s="125"/>
      <c r="J308" s="125"/>
      <c r="K308" s="125"/>
      <c r="L308" s="125"/>
      <c r="M308" s="125"/>
      <c r="N308" s="125"/>
      <c r="O308" s="125"/>
    </row>
    <row r="309" spans="1:15">
      <c r="A309" s="123" t="s">
        <v>352</v>
      </c>
      <c r="B309" s="124" t="s">
        <v>341</v>
      </c>
      <c r="C309" s="125">
        <v>855</v>
      </c>
      <c r="D309" s="125">
        <v>19.25</v>
      </c>
      <c r="E309" s="125">
        <v>17.5</v>
      </c>
      <c r="F309" s="125">
        <f t="shared" si="4"/>
        <v>1.75</v>
      </c>
      <c r="G309" s="126"/>
      <c r="H309" s="125"/>
      <c r="I309" s="125"/>
      <c r="J309" s="125"/>
      <c r="K309" s="125"/>
      <c r="L309" s="125"/>
      <c r="M309" s="125"/>
      <c r="N309" s="125"/>
      <c r="O309" s="125"/>
    </row>
    <row r="310" spans="1:15">
      <c r="A310" s="123" t="s">
        <v>352</v>
      </c>
      <c r="B310" s="124" t="s">
        <v>339</v>
      </c>
      <c r="C310" s="125">
        <v>855</v>
      </c>
      <c r="D310" s="125">
        <v>19.25</v>
      </c>
      <c r="E310" s="125">
        <v>17.5</v>
      </c>
      <c r="F310" s="125">
        <f t="shared" si="4"/>
        <v>1.75</v>
      </c>
      <c r="G310" s="126"/>
      <c r="H310" s="125"/>
      <c r="I310" s="125"/>
      <c r="J310" s="125"/>
      <c r="K310" s="125"/>
      <c r="L310" s="125"/>
      <c r="M310" s="125"/>
      <c r="N310" s="125"/>
      <c r="O310" s="125"/>
    </row>
    <row r="311" spans="1:15">
      <c r="A311" s="123" t="s">
        <v>356</v>
      </c>
      <c r="B311" s="124" t="s">
        <v>337</v>
      </c>
      <c r="C311" s="125">
        <v>855</v>
      </c>
      <c r="D311" s="125">
        <v>19.25</v>
      </c>
      <c r="E311" s="125">
        <v>17.5</v>
      </c>
      <c r="F311" s="125">
        <f t="shared" si="4"/>
        <v>1.75</v>
      </c>
      <c r="G311" s="126"/>
      <c r="H311" s="125"/>
      <c r="I311" s="125"/>
      <c r="J311" s="125"/>
      <c r="K311" s="125"/>
      <c r="L311" s="125"/>
      <c r="M311" s="125"/>
      <c r="N311" s="125"/>
      <c r="O311" s="125"/>
    </row>
    <row r="312" spans="1:15">
      <c r="A312" s="123" t="s">
        <v>356</v>
      </c>
      <c r="B312" s="124" t="s">
        <v>338</v>
      </c>
      <c r="C312" s="125">
        <v>855</v>
      </c>
      <c r="D312" s="125">
        <v>19.25</v>
      </c>
      <c r="E312" s="125">
        <v>17.5</v>
      </c>
      <c r="F312" s="125">
        <f t="shared" si="4"/>
        <v>1.75</v>
      </c>
      <c r="G312" s="126"/>
      <c r="H312" s="125"/>
      <c r="I312" s="125"/>
      <c r="J312" s="125"/>
      <c r="K312" s="125"/>
      <c r="L312" s="125"/>
      <c r="M312" s="125"/>
      <c r="N312" s="125"/>
      <c r="O312" s="125"/>
    </row>
    <row r="313" spans="1:15">
      <c r="A313" s="123" t="s">
        <v>356</v>
      </c>
      <c r="B313" s="124" t="s">
        <v>341</v>
      </c>
      <c r="C313" s="125">
        <v>855</v>
      </c>
      <c r="D313" s="125">
        <v>19.25</v>
      </c>
      <c r="E313" s="125">
        <v>17.5</v>
      </c>
      <c r="F313" s="125">
        <f t="shared" si="4"/>
        <v>1.75</v>
      </c>
      <c r="G313" s="126"/>
      <c r="H313" s="125"/>
      <c r="I313" s="125"/>
      <c r="J313" s="125"/>
      <c r="K313" s="125"/>
      <c r="L313" s="125"/>
      <c r="M313" s="125"/>
      <c r="N313" s="125"/>
      <c r="O313" s="125"/>
    </row>
    <row r="314" spans="1:15">
      <c r="A314" s="123" t="s">
        <v>356</v>
      </c>
      <c r="B314" s="124" t="s">
        <v>339</v>
      </c>
      <c r="C314" s="125">
        <v>855</v>
      </c>
      <c r="D314" s="125">
        <v>19.25</v>
      </c>
      <c r="E314" s="125">
        <v>17.5</v>
      </c>
      <c r="F314" s="125">
        <f t="shared" si="4"/>
        <v>1.75</v>
      </c>
      <c r="G314" s="126"/>
      <c r="H314" s="125"/>
      <c r="I314" s="125"/>
      <c r="J314" s="125"/>
      <c r="K314" s="125"/>
      <c r="L314" s="125"/>
      <c r="M314" s="125"/>
      <c r="N314" s="125"/>
      <c r="O314" s="125"/>
    </row>
    <row r="315" spans="1:15">
      <c r="A315" s="123" t="s">
        <v>354</v>
      </c>
      <c r="B315" s="124" t="s">
        <v>337</v>
      </c>
      <c r="C315" s="125">
        <v>855</v>
      </c>
      <c r="D315" s="125">
        <v>19.25</v>
      </c>
      <c r="E315" s="125">
        <v>17.5</v>
      </c>
      <c r="F315" s="125">
        <f t="shared" si="4"/>
        <v>1.75</v>
      </c>
      <c r="G315" s="126"/>
      <c r="H315" s="125"/>
      <c r="I315" s="125"/>
      <c r="J315" s="125"/>
      <c r="K315" s="125"/>
      <c r="L315" s="125"/>
      <c r="M315" s="125"/>
      <c r="N315" s="125"/>
      <c r="O315" s="125"/>
    </row>
    <row r="316" spans="1:15">
      <c r="A316" s="123" t="s">
        <v>354</v>
      </c>
      <c r="B316" s="124" t="s">
        <v>338</v>
      </c>
      <c r="C316" s="125">
        <v>855</v>
      </c>
      <c r="D316" s="125">
        <v>19.25</v>
      </c>
      <c r="E316" s="125">
        <v>17.5</v>
      </c>
      <c r="F316" s="125">
        <f t="shared" si="4"/>
        <v>1.75</v>
      </c>
      <c r="G316" s="126"/>
      <c r="H316" s="125"/>
      <c r="I316" s="125"/>
      <c r="J316" s="125"/>
      <c r="K316" s="125"/>
      <c r="L316" s="125"/>
      <c r="M316" s="125"/>
      <c r="N316" s="125"/>
      <c r="O316" s="125"/>
    </row>
    <row r="317" spans="1:15">
      <c r="A317" s="123" t="s">
        <v>354</v>
      </c>
      <c r="B317" s="124" t="s">
        <v>341</v>
      </c>
      <c r="C317" s="125">
        <v>855</v>
      </c>
      <c r="D317" s="125">
        <v>19.25</v>
      </c>
      <c r="E317" s="125">
        <v>17.5</v>
      </c>
      <c r="F317" s="125">
        <f t="shared" si="4"/>
        <v>1.75</v>
      </c>
      <c r="G317" s="126"/>
      <c r="H317" s="125"/>
      <c r="I317" s="125"/>
      <c r="J317" s="125"/>
      <c r="K317" s="125"/>
      <c r="L317" s="125"/>
      <c r="M317" s="125"/>
      <c r="N317" s="125"/>
      <c r="O317" s="125"/>
    </row>
    <row r="318" spans="1:15">
      <c r="A318" s="123" t="s">
        <v>354</v>
      </c>
      <c r="B318" s="124" t="s">
        <v>339</v>
      </c>
      <c r="C318" s="125">
        <v>855</v>
      </c>
      <c r="D318" s="125">
        <v>19.25</v>
      </c>
      <c r="E318" s="125">
        <v>17.5</v>
      </c>
      <c r="F318" s="125">
        <f t="shared" si="4"/>
        <v>1.75</v>
      </c>
      <c r="G318" s="126"/>
      <c r="H318" s="125"/>
      <c r="I318" s="125"/>
      <c r="J318" s="125"/>
      <c r="K318" s="125"/>
      <c r="L318" s="125"/>
      <c r="M318" s="125"/>
      <c r="N318" s="125"/>
      <c r="O318" s="125"/>
    </row>
    <row r="319" spans="1:15">
      <c r="A319" s="123" t="s">
        <v>352</v>
      </c>
      <c r="B319" s="124" t="s">
        <v>331</v>
      </c>
      <c r="C319" s="125">
        <v>855</v>
      </c>
      <c r="D319" s="125">
        <v>19.2499</v>
      </c>
      <c r="E319" s="125">
        <v>17.5</v>
      </c>
      <c r="F319" s="125">
        <f t="shared" si="4"/>
        <v>1.7499000000000002</v>
      </c>
      <c r="G319" s="126"/>
      <c r="H319" s="125"/>
      <c r="I319" s="125"/>
      <c r="J319" s="125"/>
      <c r="K319" s="125"/>
      <c r="L319" s="125"/>
      <c r="M319" s="125"/>
      <c r="N319" s="125"/>
      <c r="O319" s="125"/>
    </row>
    <row r="320" spans="1:15">
      <c r="A320" s="123" t="s">
        <v>352</v>
      </c>
      <c r="B320" s="124" t="s">
        <v>345</v>
      </c>
      <c r="C320" s="125">
        <v>855</v>
      </c>
      <c r="D320" s="125">
        <v>19.2499</v>
      </c>
      <c r="E320" s="125">
        <v>17.5</v>
      </c>
      <c r="F320" s="125">
        <f t="shared" si="4"/>
        <v>1.7499000000000002</v>
      </c>
      <c r="G320" s="126"/>
      <c r="H320" s="125"/>
      <c r="I320" s="125"/>
      <c r="J320" s="125"/>
      <c r="K320" s="125"/>
      <c r="L320" s="125"/>
      <c r="M320" s="125"/>
      <c r="N320" s="125"/>
      <c r="O320" s="125"/>
    </row>
    <row r="321" spans="1:15">
      <c r="A321" s="123" t="s">
        <v>352</v>
      </c>
      <c r="B321" s="124" t="s">
        <v>334</v>
      </c>
      <c r="C321" s="125">
        <v>855</v>
      </c>
      <c r="D321" s="125">
        <v>19.2499</v>
      </c>
      <c r="E321" s="125">
        <v>17.5</v>
      </c>
      <c r="F321" s="125">
        <f t="shared" si="4"/>
        <v>1.7499000000000002</v>
      </c>
      <c r="G321" s="126"/>
      <c r="H321" s="125"/>
      <c r="I321" s="125"/>
      <c r="J321" s="125"/>
      <c r="K321" s="125"/>
      <c r="L321" s="125"/>
      <c r="M321" s="125"/>
      <c r="N321" s="125"/>
      <c r="O321" s="125"/>
    </row>
    <row r="322" spans="1:15">
      <c r="A322" s="123" t="s">
        <v>352</v>
      </c>
      <c r="B322" s="124" t="s">
        <v>333</v>
      </c>
      <c r="C322" s="125">
        <v>855</v>
      </c>
      <c r="D322" s="125">
        <v>19.2499</v>
      </c>
      <c r="E322" s="125">
        <v>17.5</v>
      </c>
      <c r="F322" s="125">
        <f t="shared" ref="F322:F385" si="5">D322-E322</f>
        <v>1.7499000000000002</v>
      </c>
      <c r="G322" s="126"/>
      <c r="H322" s="125"/>
      <c r="I322" s="125"/>
      <c r="J322" s="125"/>
      <c r="K322" s="125"/>
      <c r="L322" s="125"/>
      <c r="M322" s="125"/>
      <c r="N322" s="125"/>
      <c r="O322" s="125"/>
    </row>
    <row r="323" spans="1:15">
      <c r="A323" s="123" t="s">
        <v>352</v>
      </c>
      <c r="B323" s="124" t="s">
        <v>335</v>
      </c>
      <c r="C323" s="125">
        <v>855</v>
      </c>
      <c r="D323" s="125">
        <v>19.2499</v>
      </c>
      <c r="E323" s="125">
        <v>17.5</v>
      </c>
      <c r="F323" s="125">
        <f t="shared" si="5"/>
        <v>1.7499000000000002</v>
      </c>
      <c r="G323" s="126"/>
      <c r="H323" s="125"/>
      <c r="I323" s="125"/>
      <c r="J323" s="125"/>
      <c r="K323" s="125"/>
      <c r="L323" s="125"/>
      <c r="M323" s="125"/>
      <c r="N323" s="125"/>
      <c r="O323" s="125"/>
    </row>
    <row r="324" spans="1:15">
      <c r="A324" s="123" t="s">
        <v>352</v>
      </c>
      <c r="B324" s="124" t="s">
        <v>350</v>
      </c>
      <c r="C324" s="125">
        <v>855</v>
      </c>
      <c r="D324" s="125">
        <v>19.2499</v>
      </c>
      <c r="E324" s="125">
        <v>17.5</v>
      </c>
      <c r="F324" s="125">
        <f t="shared" si="5"/>
        <v>1.7499000000000002</v>
      </c>
      <c r="G324" s="126"/>
      <c r="H324" s="125"/>
      <c r="I324" s="125"/>
      <c r="J324" s="125"/>
      <c r="K324" s="125"/>
      <c r="L324" s="125"/>
      <c r="M324" s="125"/>
      <c r="N324" s="125"/>
      <c r="O324" s="125"/>
    </row>
    <row r="325" spans="1:15">
      <c r="A325" s="123" t="s">
        <v>352</v>
      </c>
      <c r="B325" s="124" t="s">
        <v>349</v>
      </c>
      <c r="C325" s="125">
        <v>855</v>
      </c>
      <c r="D325" s="125">
        <v>19.2499</v>
      </c>
      <c r="E325" s="125">
        <v>17.5</v>
      </c>
      <c r="F325" s="125">
        <f t="shared" si="5"/>
        <v>1.7499000000000002</v>
      </c>
      <c r="G325" s="126"/>
      <c r="H325" s="125"/>
      <c r="I325" s="125"/>
      <c r="J325" s="125"/>
      <c r="K325" s="125"/>
      <c r="L325" s="125"/>
      <c r="M325" s="125"/>
      <c r="N325" s="125"/>
      <c r="O325" s="125"/>
    </row>
    <row r="326" spans="1:15">
      <c r="A326" s="123" t="s">
        <v>352</v>
      </c>
      <c r="B326" s="124" t="s">
        <v>336</v>
      </c>
      <c r="C326" s="125">
        <v>855</v>
      </c>
      <c r="D326" s="125">
        <v>19.2499</v>
      </c>
      <c r="E326" s="125">
        <v>17.5</v>
      </c>
      <c r="F326" s="125">
        <f t="shared" si="5"/>
        <v>1.7499000000000002</v>
      </c>
      <c r="G326" s="126"/>
      <c r="H326" s="125"/>
      <c r="I326" s="125"/>
      <c r="J326" s="125"/>
      <c r="K326" s="125"/>
      <c r="L326" s="125"/>
      <c r="M326" s="125"/>
      <c r="N326" s="125"/>
      <c r="O326" s="125"/>
    </row>
    <row r="327" spans="1:15">
      <c r="A327" s="123" t="s">
        <v>352</v>
      </c>
      <c r="B327" s="124" t="s">
        <v>344</v>
      </c>
      <c r="C327" s="125">
        <v>855</v>
      </c>
      <c r="D327" s="125">
        <v>19.2499</v>
      </c>
      <c r="E327" s="125">
        <v>17.5</v>
      </c>
      <c r="F327" s="125">
        <f t="shared" si="5"/>
        <v>1.7499000000000002</v>
      </c>
      <c r="G327" s="126"/>
      <c r="H327" s="125"/>
      <c r="I327" s="125"/>
      <c r="J327" s="125"/>
      <c r="K327" s="125"/>
      <c r="L327" s="125"/>
      <c r="M327" s="125"/>
      <c r="N327" s="125"/>
      <c r="O327" s="125"/>
    </row>
    <row r="328" spans="1:15">
      <c r="A328" s="123" t="s">
        <v>352</v>
      </c>
      <c r="B328" s="124" t="s">
        <v>348</v>
      </c>
      <c r="C328" s="125">
        <v>855</v>
      </c>
      <c r="D328" s="125">
        <v>19.2499</v>
      </c>
      <c r="E328" s="125">
        <v>17.5</v>
      </c>
      <c r="F328" s="125">
        <f t="shared" si="5"/>
        <v>1.7499000000000002</v>
      </c>
      <c r="G328" s="126"/>
      <c r="H328" s="125"/>
      <c r="I328" s="125"/>
      <c r="J328" s="125"/>
      <c r="K328" s="125"/>
      <c r="L328" s="125"/>
      <c r="M328" s="125"/>
      <c r="N328" s="125"/>
      <c r="O328" s="125"/>
    </row>
    <row r="329" spans="1:15">
      <c r="A329" s="123" t="s">
        <v>352</v>
      </c>
      <c r="B329" s="124" t="s">
        <v>342</v>
      </c>
      <c r="C329" s="125">
        <v>855</v>
      </c>
      <c r="D329" s="125">
        <v>19.2499</v>
      </c>
      <c r="E329" s="125">
        <v>17.5</v>
      </c>
      <c r="F329" s="125">
        <f t="shared" si="5"/>
        <v>1.7499000000000002</v>
      </c>
      <c r="G329" s="126"/>
      <c r="H329" s="125"/>
      <c r="I329" s="125"/>
      <c r="J329" s="125"/>
      <c r="K329" s="125"/>
      <c r="L329" s="125"/>
      <c r="M329" s="125"/>
      <c r="N329" s="125"/>
      <c r="O329" s="125"/>
    </row>
    <row r="330" spans="1:15">
      <c r="A330" s="123" t="s">
        <v>352</v>
      </c>
      <c r="B330" s="124" t="s">
        <v>343</v>
      </c>
      <c r="C330" s="125">
        <v>855</v>
      </c>
      <c r="D330" s="125">
        <v>19.2499</v>
      </c>
      <c r="E330" s="125">
        <v>17.5</v>
      </c>
      <c r="F330" s="125">
        <f t="shared" si="5"/>
        <v>1.7499000000000002</v>
      </c>
      <c r="G330" s="126"/>
      <c r="H330" s="125"/>
      <c r="I330" s="125"/>
      <c r="J330" s="125"/>
      <c r="K330" s="125"/>
      <c r="L330" s="125"/>
      <c r="M330" s="125"/>
      <c r="N330" s="125"/>
      <c r="O330" s="125"/>
    </row>
    <row r="331" spans="1:15">
      <c r="A331" s="123" t="s">
        <v>352</v>
      </c>
      <c r="B331" s="124" t="s">
        <v>332</v>
      </c>
      <c r="C331" s="125">
        <v>855</v>
      </c>
      <c r="D331" s="125">
        <v>19.2499</v>
      </c>
      <c r="E331" s="125">
        <v>17.5</v>
      </c>
      <c r="F331" s="125">
        <f t="shared" si="5"/>
        <v>1.7499000000000002</v>
      </c>
      <c r="G331" s="126"/>
      <c r="H331" s="125"/>
      <c r="I331" s="125"/>
      <c r="J331" s="125"/>
      <c r="K331" s="125"/>
      <c r="L331" s="125"/>
      <c r="M331" s="125"/>
      <c r="N331" s="125"/>
      <c r="O331" s="125"/>
    </row>
    <row r="332" spans="1:15">
      <c r="A332" s="123" t="s">
        <v>356</v>
      </c>
      <c r="B332" s="124" t="s">
        <v>331</v>
      </c>
      <c r="C332" s="125">
        <v>855</v>
      </c>
      <c r="D332" s="125">
        <v>19.2499</v>
      </c>
      <c r="E332" s="125">
        <v>17.5</v>
      </c>
      <c r="F332" s="125">
        <f t="shared" si="5"/>
        <v>1.7499000000000002</v>
      </c>
      <c r="G332" s="126"/>
      <c r="H332" s="125"/>
      <c r="I332" s="125"/>
      <c r="J332" s="125"/>
      <c r="K332" s="125"/>
      <c r="L332" s="125"/>
      <c r="M332" s="125"/>
      <c r="N332" s="125"/>
      <c r="O332" s="125"/>
    </row>
    <row r="333" spans="1:15">
      <c r="A333" s="123" t="s">
        <v>356</v>
      </c>
      <c r="B333" s="124" t="s">
        <v>345</v>
      </c>
      <c r="C333" s="125">
        <v>855</v>
      </c>
      <c r="D333" s="125">
        <v>19.2499</v>
      </c>
      <c r="E333" s="125">
        <v>17.5</v>
      </c>
      <c r="F333" s="125">
        <f t="shared" si="5"/>
        <v>1.7499000000000002</v>
      </c>
      <c r="G333" s="126"/>
      <c r="H333" s="125"/>
      <c r="I333" s="125"/>
      <c r="J333" s="125"/>
      <c r="K333" s="125"/>
      <c r="L333" s="125"/>
      <c r="M333" s="125"/>
      <c r="N333" s="125"/>
      <c r="O333" s="125"/>
    </row>
    <row r="334" spans="1:15">
      <c r="A334" s="123" t="s">
        <v>356</v>
      </c>
      <c r="B334" s="124" t="s">
        <v>334</v>
      </c>
      <c r="C334" s="125">
        <v>855</v>
      </c>
      <c r="D334" s="125">
        <v>19.2499</v>
      </c>
      <c r="E334" s="125">
        <v>17.5</v>
      </c>
      <c r="F334" s="125">
        <f t="shared" si="5"/>
        <v>1.7499000000000002</v>
      </c>
      <c r="G334" s="126"/>
      <c r="H334" s="125"/>
      <c r="I334" s="125"/>
      <c r="J334" s="125"/>
      <c r="K334" s="125"/>
      <c r="L334" s="125"/>
      <c r="M334" s="125"/>
      <c r="N334" s="125"/>
      <c r="O334" s="125"/>
    </row>
    <row r="335" spans="1:15">
      <c r="A335" s="123" t="s">
        <v>356</v>
      </c>
      <c r="B335" s="124" t="s">
        <v>333</v>
      </c>
      <c r="C335" s="125">
        <v>855</v>
      </c>
      <c r="D335" s="125">
        <v>19.2499</v>
      </c>
      <c r="E335" s="125">
        <v>17.5</v>
      </c>
      <c r="F335" s="125">
        <f t="shared" si="5"/>
        <v>1.7499000000000002</v>
      </c>
      <c r="G335" s="126"/>
      <c r="H335" s="125"/>
      <c r="I335" s="125"/>
      <c r="J335" s="125"/>
      <c r="K335" s="125"/>
      <c r="L335" s="125"/>
      <c r="M335" s="125"/>
      <c r="N335" s="125"/>
      <c r="O335" s="125"/>
    </row>
    <row r="336" spans="1:15">
      <c r="A336" s="123" t="s">
        <v>356</v>
      </c>
      <c r="B336" s="124" t="s">
        <v>335</v>
      </c>
      <c r="C336" s="125">
        <v>855</v>
      </c>
      <c r="D336" s="125">
        <v>19.2499</v>
      </c>
      <c r="E336" s="125">
        <v>17.5</v>
      </c>
      <c r="F336" s="125">
        <f t="shared" si="5"/>
        <v>1.7499000000000002</v>
      </c>
      <c r="G336" s="126"/>
      <c r="H336" s="125"/>
      <c r="I336" s="125"/>
      <c r="J336" s="125"/>
      <c r="K336" s="125"/>
      <c r="L336" s="125"/>
      <c r="M336" s="125"/>
      <c r="N336" s="125"/>
      <c r="O336" s="125"/>
    </row>
    <row r="337" spans="1:15">
      <c r="A337" s="123" t="s">
        <v>356</v>
      </c>
      <c r="B337" s="124" t="s">
        <v>350</v>
      </c>
      <c r="C337" s="125">
        <v>855</v>
      </c>
      <c r="D337" s="125">
        <v>19.2499</v>
      </c>
      <c r="E337" s="125">
        <v>17.5</v>
      </c>
      <c r="F337" s="125">
        <f t="shared" si="5"/>
        <v>1.7499000000000002</v>
      </c>
      <c r="G337" s="126"/>
      <c r="H337" s="125"/>
      <c r="I337" s="125"/>
      <c r="J337" s="125"/>
      <c r="K337" s="125"/>
      <c r="L337" s="125"/>
      <c r="M337" s="125"/>
      <c r="N337" s="125"/>
      <c r="O337" s="125"/>
    </row>
    <row r="338" spans="1:15">
      <c r="A338" s="123" t="s">
        <v>356</v>
      </c>
      <c r="B338" s="124" t="s">
        <v>349</v>
      </c>
      <c r="C338" s="125">
        <v>855</v>
      </c>
      <c r="D338" s="125">
        <v>19.2499</v>
      </c>
      <c r="E338" s="125">
        <v>17.5</v>
      </c>
      <c r="F338" s="125">
        <f t="shared" si="5"/>
        <v>1.7499000000000002</v>
      </c>
      <c r="G338" s="126"/>
      <c r="H338" s="125"/>
      <c r="I338" s="125"/>
      <c r="J338" s="125"/>
      <c r="K338" s="125"/>
      <c r="L338" s="125"/>
      <c r="M338" s="125"/>
      <c r="N338" s="125"/>
      <c r="O338" s="125"/>
    </row>
    <row r="339" spans="1:15">
      <c r="A339" s="123" t="s">
        <v>356</v>
      </c>
      <c r="B339" s="124" t="s">
        <v>344</v>
      </c>
      <c r="C339" s="125">
        <v>855</v>
      </c>
      <c r="D339" s="125">
        <v>19.2499</v>
      </c>
      <c r="E339" s="125">
        <v>17.5</v>
      </c>
      <c r="F339" s="125">
        <f t="shared" si="5"/>
        <v>1.7499000000000002</v>
      </c>
      <c r="G339" s="126"/>
      <c r="H339" s="125"/>
      <c r="I339" s="125"/>
      <c r="J339" s="125"/>
      <c r="K339" s="125"/>
      <c r="L339" s="125"/>
      <c r="M339" s="125"/>
      <c r="N339" s="125"/>
      <c r="O339" s="125"/>
    </row>
    <row r="340" spans="1:15">
      <c r="A340" s="123" t="s">
        <v>356</v>
      </c>
      <c r="B340" s="124" t="s">
        <v>342</v>
      </c>
      <c r="C340" s="125">
        <v>855</v>
      </c>
      <c r="D340" s="125">
        <v>19.2499</v>
      </c>
      <c r="E340" s="125">
        <v>17.5</v>
      </c>
      <c r="F340" s="125">
        <f t="shared" si="5"/>
        <v>1.7499000000000002</v>
      </c>
      <c r="G340" s="126"/>
      <c r="H340" s="125"/>
      <c r="I340" s="125"/>
      <c r="J340" s="125"/>
      <c r="K340" s="125"/>
      <c r="L340" s="125"/>
      <c r="M340" s="125"/>
      <c r="N340" s="125"/>
      <c r="O340" s="125"/>
    </row>
    <row r="341" spans="1:15">
      <c r="A341" s="123" t="s">
        <v>356</v>
      </c>
      <c r="B341" s="124" t="s">
        <v>343</v>
      </c>
      <c r="C341" s="125">
        <v>855</v>
      </c>
      <c r="D341" s="125">
        <v>19.2499</v>
      </c>
      <c r="E341" s="125">
        <v>17.5</v>
      </c>
      <c r="F341" s="125">
        <f t="shared" si="5"/>
        <v>1.7499000000000002</v>
      </c>
      <c r="G341" s="126"/>
      <c r="H341" s="125"/>
      <c r="I341" s="125"/>
      <c r="J341" s="125"/>
      <c r="K341" s="125"/>
      <c r="L341" s="125"/>
      <c r="M341" s="125"/>
      <c r="N341" s="125"/>
      <c r="O341" s="125"/>
    </row>
    <row r="342" spans="1:15">
      <c r="A342" s="123" t="s">
        <v>356</v>
      </c>
      <c r="B342" s="124" t="s">
        <v>332</v>
      </c>
      <c r="C342" s="125">
        <v>855</v>
      </c>
      <c r="D342" s="125">
        <v>19.2499</v>
      </c>
      <c r="E342" s="125">
        <v>17.5</v>
      </c>
      <c r="F342" s="125">
        <f t="shared" si="5"/>
        <v>1.7499000000000002</v>
      </c>
      <c r="G342" s="126"/>
      <c r="H342" s="125"/>
      <c r="I342" s="125"/>
      <c r="J342" s="125"/>
      <c r="K342" s="125"/>
      <c r="L342" s="125"/>
      <c r="M342" s="125"/>
      <c r="N342" s="125"/>
      <c r="O342" s="125"/>
    </row>
    <row r="343" spans="1:15">
      <c r="A343" s="123" t="s">
        <v>354</v>
      </c>
      <c r="B343" s="124" t="s">
        <v>331</v>
      </c>
      <c r="C343" s="125">
        <v>855</v>
      </c>
      <c r="D343" s="125">
        <v>19.2499</v>
      </c>
      <c r="E343" s="125">
        <v>17.5</v>
      </c>
      <c r="F343" s="125">
        <f t="shared" si="5"/>
        <v>1.7499000000000002</v>
      </c>
      <c r="G343" s="126"/>
      <c r="H343" s="125"/>
      <c r="I343" s="125"/>
      <c r="J343" s="125"/>
      <c r="K343" s="125"/>
      <c r="L343" s="125"/>
      <c r="M343" s="125"/>
      <c r="N343" s="125"/>
      <c r="O343" s="125"/>
    </row>
    <row r="344" spans="1:15">
      <c r="A344" s="123" t="s">
        <v>354</v>
      </c>
      <c r="B344" s="124" t="s">
        <v>345</v>
      </c>
      <c r="C344" s="125">
        <v>855</v>
      </c>
      <c r="D344" s="125">
        <v>19.2499</v>
      </c>
      <c r="E344" s="125">
        <v>17.5</v>
      </c>
      <c r="F344" s="125">
        <f t="shared" si="5"/>
        <v>1.7499000000000002</v>
      </c>
      <c r="G344" s="126"/>
      <c r="H344" s="125"/>
      <c r="I344" s="125"/>
      <c r="J344" s="125"/>
      <c r="K344" s="125"/>
      <c r="L344" s="125"/>
      <c r="M344" s="125"/>
      <c r="N344" s="125"/>
      <c r="O344" s="125"/>
    </row>
    <row r="345" spans="1:15">
      <c r="A345" s="123" t="s">
        <v>354</v>
      </c>
      <c r="B345" s="124" t="s">
        <v>334</v>
      </c>
      <c r="C345" s="125">
        <v>855</v>
      </c>
      <c r="D345" s="125">
        <v>19.2499</v>
      </c>
      <c r="E345" s="125">
        <v>17.5</v>
      </c>
      <c r="F345" s="125">
        <f t="shared" si="5"/>
        <v>1.7499000000000002</v>
      </c>
      <c r="G345" s="126"/>
      <c r="H345" s="125"/>
      <c r="I345" s="125"/>
      <c r="J345" s="125"/>
      <c r="K345" s="125"/>
      <c r="L345" s="125"/>
      <c r="M345" s="125"/>
      <c r="N345" s="125"/>
      <c r="O345" s="125"/>
    </row>
    <row r="346" spans="1:15">
      <c r="A346" s="123" t="s">
        <v>354</v>
      </c>
      <c r="B346" s="124" t="s">
        <v>333</v>
      </c>
      <c r="C346" s="125">
        <v>855</v>
      </c>
      <c r="D346" s="125">
        <v>19.2499</v>
      </c>
      <c r="E346" s="125">
        <v>17.5</v>
      </c>
      <c r="F346" s="125">
        <f t="shared" si="5"/>
        <v>1.7499000000000002</v>
      </c>
      <c r="G346" s="126"/>
      <c r="H346" s="125"/>
      <c r="I346" s="125"/>
      <c r="J346" s="125"/>
      <c r="K346" s="125"/>
      <c r="L346" s="125"/>
      <c r="M346" s="125"/>
      <c r="N346" s="125"/>
      <c r="O346" s="125"/>
    </row>
    <row r="347" spans="1:15">
      <c r="A347" s="123" t="s">
        <v>354</v>
      </c>
      <c r="B347" s="124" t="s">
        <v>335</v>
      </c>
      <c r="C347" s="125">
        <v>855</v>
      </c>
      <c r="D347" s="125">
        <v>19.2499</v>
      </c>
      <c r="E347" s="125">
        <v>17.5</v>
      </c>
      <c r="F347" s="125">
        <f t="shared" si="5"/>
        <v>1.7499000000000002</v>
      </c>
      <c r="G347" s="126"/>
      <c r="H347" s="125"/>
      <c r="I347" s="125"/>
      <c r="J347" s="125"/>
      <c r="K347" s="125"/>
      <c r="L347" s="125"/>
      <c r="M347" s="125"/>
      <c r="N347" s="125"/>
      <c r="O347" s="125"/>
    </row>
    <row r="348" spans="1:15">
      <c r="A348" s="123" t="s">
        <v>354</v>
      </c>
      <c r="B348" s="124" t="s">
        <v>350</v>
      </c>
      <c r="C348" s="125">
        <v>855</v>
      </c>
      <c r="D348" s="125">
        <v>19.2499</v>
      </c>
      <c r="E348" s="125">
        <v>17.5</v>
      </c>
      <c r="F348" s="125">
        <f t="shared" si="5"/>
        <v>1.7499000000000002</v>
      </c>
      <c r="G348" s="126"/>
      <c r="H348" s="125"/>
      <c r="I348" s="125"/>
      <c r="J348" s="125"/>
      <c r="K348" s="125"/>
      <c r="L348" s="125"/>
      <c r="M348" s="125"/>
      <c r="N348" s="125"/>
      <c r="O348" s="125"/>
    </row>
    <row r="349" spans="1:15">
      <c r="A349" s="123" t="s">
        <v>354</v>
      </c>
      <c r="B349" s="124" t="s">
        <v>349</v>
      </c>
      <c r="C349" s="125">
        <v>855</v>
      </c>
      <c r="D349" s="125">
        <v>19.2499</v>
      </c>
      <c r="E349" s="125">
        <v>17.5</v>
      </c>
      <c r="F349" s="125">
        <f t="shared" si="5"/>
        <v>1.7499000000000002</v>
      </c>
      <c r="G349" s="126"/>
      <c r="H349" s="125"/>
      <c r="I349" s="125"/>
      <c r="J349" s="125"/>
      <c r="K349" s="125"/>
      <c r="L349" s="125"/>
      <c r="M349" s="125"/>
      <c r="N349" s="125"/>
      <c r="O349" s="125"/>
    </row>
    <row r="350" spans="1:15">
      <c r="A350" s="123" t="s">
        <v>354</v>
      </c>
      <c r="B350" s="124" t="s">
        <v>344</v>
      </c>
      <c r="C350" s="125">
        <v>855</v>
      </c>
      <c r="D350" s="125">
        <v>19.2499</v>
      </c>
      <c r="E350" s="125">
        <v>17.5</v>
      </c>
      <c r="F350" s="125">
        <f t="shared" si="5"/>
        <v>1.7499000000000002</v>
      </c>
      <c r="G350" s="126"/>
      <c r="H350" s="125"/>
      <c r="I350" s="125"/>
      <c r="J350" s="125"/>
      <c r="K350" s="125"/>
      <c r="L350" s="125"/>
      <c r="M350" s="125"/>
      <c r="N350" s="125"/>
      <c r="O350" s="125"/>
    </row>
    <row r="351" spans="1:15">
      <c r="A351" s="123" t="s">
        <v>354</v>
      </c>
      <c r="B351" s="124" t="s">
        <v>342</v>
      </c>
      <c r="C351" s="125">
        <v>855</v>
      </c>
      <c r="D351" s="125">
        <v>19.2499</v>
      </c>
      <c r="E351" s="125">
        <v>17.5</v>
      </c>
      <c r="F351" s="125">
        <f t="shared" si="5"/>
        <v>1.7499000000000002</v>
      </c>
      <c r="G351" s="126"/>
      <c r="H351" s="125"/>
      <c r="I351" s="125"/>
      <c r="J351" s="125"/>
      <c r="K351" s="125"/>
      <c r="L351" s="125"/>
      <c r="M351" s="125"/>
      <c r="N351" s="125"/>
      <c r="O351" s="125"/>
    </row>
    <row r="352" spans="1:15">
      <c r="A352" s="123" t="s">
        <v>354</v>
      </c>
      <c r="B352" s="124" t="s">
        <v>343</v>
      </c>
      <c r="C352" s="125">
        <v>855</v>
      </c>
      <c r="D352" s="125">
        <v>19.2499</v>
      </c>
      <c r="E352" s="125">
        <v>17.5</v>
      </c>
      <c r="F352" s="125">
        <f t="shared" si="5"/>
        <v>1.7499000000000002</v>
      </c>
      <c r="G352" s="126"/>
      <c r="H352" s="125"/>
      <c r="I352" s="125"/>
      <c r="J352" s="125"/>
      <c r="K352" s="125"/>
      <c r="L352" s="125"/>
      <c r="M352" s="125"/>
      <c r="N352" s="125"/>
      <c r="O352" s="125"/>
    </row>
    <row r="353" spans="1:15">
      <c r="A353" s="123" t="s">
        <v>354</v>
      </c>
      <c r="B353" s="124" t="s">
        <v>332</v>
      </c>
      <c r="C353" s="125">
        <v>855</v>
      </c>
      <c r="D353" s="125">
        <v>19.2499</v>
      </c>
      <c r="E353" s="125">
        <v>17.5</v>
      </c>
      <c r="F353" s="125">
        <f t="shared" si="5"/>
        <v>1.7499000000000002</v>
      </c>
      <c r="G353" s="126"/>
      <c r="H353" s="125"/>
      <c r="I353" s="125"/>
      <c r="J353" s="125"/>
      <c r="K353" s="125"/>
      <c r="L353" s="125"/>
      <c r="M353" s="125"/>
      <c r="N353" s="125"/>
      <c r="O353" s="125"/>
    </row>
    <row r="354" spans="1:15">
      <c r="A354" s="123" t="s">
        <v>356</v>
      </c>
      <c r="B354" s="124" t="s">
        <v>348</v>
      </c>
      <c r="C354" s="125">
        <v>855</v>
      </c>
      <c r="D354" s="125">
        <v>19.249400000000001</v>
      </c>
      <c r="E354" s="125">
        <v>17.5</v>
      </c>
      <c r="F354" s="125">
        <f t="shared" si="5"/>
        <v>1.7494000000000014</v>
      </c>
      <c r="G354" s="126"/>
      <c r="H354" s="125"/>
      <c r="I354" s="125"/>
      <c r="J354" s="125"/>
      <c r="K354" s="125"/>
      <c r="L354" s="125"/>
      <c r="M354" s="125"/>
      <c r="N354" s="125"/>
      <c r="O354" s="125"/>
    </row>
    <row r="355" spans="1:15">
      <c r="A355" s="123" t="s">
        <v>354</v>
      </c>
      <c r="B355" s="124" t="s">
        <v>348</v>
      </c>
      <c r="C355" s="125">
        <v>855</v>
      </c>
      <c r="D355" s="125">
        <v>19.249400000000001</v>
      </c>
      <c r="E355" s="125">
        <v>17.5</v>
      </c>
      <c r="F355" s="125">
        <f t="shared" si="5"/>
        <v>1.7494000000000014</v>
      </c>
      <c r="G355" s="126"/>
      <c r="H355" s="125"/>
      <c r="I355" s="125"/>
      <c r="J355" s="125"/>
      <c r="K355" s="125"/>
      <c r="L355" s="125"/>
      <c r="M355" s="125"/>
      <c r="N355" s="125"/>
      <c r="O355" s="125"/>
    </row>
    <row r="356" spans="1:15">
      <c r="A356" s="123" t="s">
        <v>352</v>
      </c>
      <c r="B356" s="124" t="s">
        <v>340</v>
      </c>
      <c r="C356" s="125">
        <v>855</v>
      </c>
      <c r="D356" s="125">
        <v>19.249199999999998</v>
      </c>
      <c r="E356" s="125">
        <v>17.5</v>
      </c>
      <c r="F356" s="125">
        <f t="shared" si="5"/>
        <v>1.7491999999999983</v>
      </c>
      <c r="G356" s="126"/>
      <c r="H356" s="125"/>
      <c r="I356" s="125"/>
      <c r="J356" s="125"/>
      <c r="K356" s="125"/>
      <c r="L356" s="125"/>
      <c r="M356" s="125"/>
      <c r="N356" s="125"/>
      <c r="O356" s="125"/>
    </row>
    <row r="357" spans="1:15">
      <c r="A357" s="123" t="s">
        <v>356</v>
      </c>
      <c r="B357" s="124" t="s">
        <v>340</v>
      </c>
      <c r="C357" s="125">
        <v>855</v>
      </c>
      <c r="D357" s="125">
        <v>19.249199999999998</v>
      </c>
      <c r="E357" s="125">
        <v>17.5</v>
      </c>
      <c r="F357" s="125">
        <f t="shared" si="5"/>
        <v>1.7491999999999983</v>
      </c>
      <c r="G357" s="126"/>
      <c r="H357" s="125"/>
      <c r="I357" s="125"/>
      <c r="J357" s="125"/>
      <c r="K357" s="125"/>
      <c r="L357" s="125"/>
      <c r="M357" s="125"/>
      <c r="N357" s="125"/>
      <c r="O357" s="125"/>
    </row>
    <row r="358" spans="1:15">
      <c r="A358" s="123" t="s">
        <v>356</v>
      </c>
      <c r="B358" s="124" t="s">
        <v>336</v>
      </c>
      <c r="C358" s="125">
        <v>855</v>
      </c>
      <c r="D358" s="125">
        <v>19.249199999999998</v>
      </c>
      <c r="E358" s="125">
        <v>17.5</v>
      </c>
      <c r="F358" s="125">
        <f t="shared" si="5"/>
        <v>1.7491999999999983</v>
      </c>
      <c r="G358" s="126"/>
      <c r="H358" s="125"/>
      <c r="I358" s="125"/>
      <c r="J358" s="125"/>
      <c r="K358" s="125"/>
      <c r="L358" s="125"/>
      <c r="M358" s="125"/>
      <c r="N358" s="125"/>
      <c r="O358" s="125"/>
    </row>
    <row r="359" spans="1:15">
      <c r="A359" s="123" t="s">
        <v>354</v>
      </c>
      <c r="B359" s="124" t="s">
        <v>340</v>
      </c>
      <c r="C359" s="125">
        <v>855</v>
      </c>
      <c r="D359" s="125">
        <v>19.249199999999998</v>
      </c>
      <c r="E359" s="125">
        <v>17.5</v>
      </c>
      <c r="F359" s="125">
        <f t="shared" si="5"/>
        <v>1.7491999999999983</v>
      </c>
      <c r="G359" s="126"/>
      <c r="H359" s="125"/>
      <c r="I359" s="125"/>
      <c r="J359" s="125"/>
      <c r="K359" s="125"/>
      <c r="L359" s="125"/>
      <c r="M359" s="125"/>
      <c r="N359" s="125"/>
      <c r="O359" s="125"/>
    </row>
    <row r="360" spans="1:15">
      <c r="A360" s="123" t="s">
        <v>354</v>
      </c>
      <c r="B360" s="124" t="s">
        <v>336</v>
      </c>
      <c r="C360" s="125">
        <v>855</v>
      </c>
      <c r="D360" s="125">
        <v>19.249199999999998</v>
      </c>
      <c r="E360" s="125">
        <v>17.5</v>
      </c>
      <c r="F360" s="125">
        <f t="shared" si="5"/>
        <v>1.7491999999999983</v>
      </c>
      <c r="G360" s="126"/>
      <c r="H360" s="125"/>
      <c r="I360" s="125"/>
      <c r="J360" s="125"/>
      <c r="K360" s="125"/>
      <c r="L360" s="125"/>
      <c r="M360" s="125"/>
      <c r="N360" s="125"/>
      <c r="O360" s="125"/>
    </row>
    <row r="361" spans="1:15">
      <c r="A361" s="123" t="s">
        <v>352</v>
      </c>
      <c r="B361" s="124" t="s">
        <v>346</v>
      </c>
      <c r="C361" s="125">
        <v>855</v>
      </c>
      <c r="D361" s="125">
        <v>19.248999999999999</v>
      </c>
      <c r="E361" s="125">
        <v>17.5</v>
      </c>
      <c r="F361" s="125">
        <f t="shared" si="5"/>
        <v>1.7489999999999988</v>
      </c>
      <c r="G361" s="126"/>
      <c r="H361" s="125"/>
      <c r="I361" s="125"/>
      <c r="J361" s="125"/>
      <c r="K361" s="125"/>
      <c r="L361" s="125"/>
      <c r="M361" s="125"/>
      <c r="N361" s="125"/>
      <c r="O361" s="125"/>
    </row>
    <row r="362" spans="1:15">
      <c r="A362" s="123" t="s">
        <v>352</v>
      </c>
      <c r="B362" s="124" t="s">
        <v>351</v>
      </c>
      <c r="C362" s="125">
        <v>855</v>
      </c>
      <c r="D362" s="125">
        <v>19.248999999999999</v>
      </c>
      <c r="E362" s="125">
        <v>17.5</v>
      </c>
      <c r="F362" s="125">
        <f t="shared" si="5"/>
        <v>1.7489999999999988</v>
      </c>
      <c r="G362" s="126"/>
      <c r="H362" s="125"/>
      <c r="I362" s="125"/>
      <c r="J362" s="125"/>
      <c r="K362" s="125"/>
      <c r="L362" s="125"/>
      <c r="M362" s="125"/>
      <c r="N362" s="125"/>
      <c r="O362" s="125"/>
    </row>
    <row r="363" spans="1:15">
      <c r="A363" s="123" t="s">
        <v>352</v>
      </c>
      <c r="B363" s="124" t="s">
        <v>347</v>
      </c>
      <c r="C363" s="125">
        <v>855</v>
      </c>
      <c r="D363" s="125">
        <v>19.248999999999999</v>
      </c>
      <c r="E363" s="125">
        <v>17.5</v>
      </c>
      <c r="F363" s="125">
        <f t="shared" si="5"/>
        <v>1.7489999999999988</v>
      </c>
      <c r="G363" s="126"/>
      <c r="H363" s="125"/>
      <c r="I363" s="125"/>
      <c r="J363" s="125"/>
      <c r="K363" s="125"/>
      <c r="L363" s="125"/>
      <c r="M363" s="125"/>
      <c r="N363" s="125"/>
      <c r="O363" s="125"/>
    </row>
    <row r="364" spans="1:15">
      <c r="A364" s="123" t="s">
        <v>356</v>
      </c>
      <c r="B364" s="124" t="s">
        <v>346</v>
      </c>
      <c r="C364" s="125">
        <v>855</v>
      </c>
      <c r="D364" s="125">
        <v>19.248999999999999</v>
      </c>
      <c r="E364" s="125">
        <v>17.5</v>
      </c>
      <c r="F364" s="125">
        <f t="shared" si="5"/>
        <v>1.7489999999999988</v>
      </c>
      <c r="G364" s="126"/>
      <c r="H364" s="125"/>
      <c r="I364" s="125"/>
      <c r="J364" s="125"/>
      <c r="K364" s="125"/>
      <c r="L364" s="125"/>
      <c r="M364" s="125"/>
      <c r="N364" s="125"/>
      <c r="O364" s="125"/>
    </row>
    <row r="365" spans="1:15">
      <c r="A365" s="123" t="s">
        <v>356</v>
      </c>
      <c r="B365" s="124" t="s">
        <v>351</v>
      </c>
      <c r="C365" s="125">
        <v>855</v>
      </c>
      <c r="D365" s="125">
        <v>19.248999999999999</v>
      </c>
      <c r="E365" s="125">
        <v>17.5</v>
      </c>
      <c r="F365" s="125">
        <f t="shared" si="5"/>
        <v>1.7489999999999988</v>
      </c>
      <c r="G365" s="126"/>
      <c r="H365" s="125"/>
      <c r="I365" s="125"/>
      <c r="J365" s="125"/>
      <c r="K365" s="125"/>
      <c r="L365" s="125"/>
      <c r="M365" s="125"/>
      <c r="N365" s="125"/>
      <c r="O365" s="125"/>
    </row>
    <row r="366" spans="1:15">
      <c r="A366" s="123" t="s">
        <v>356</v>
      </c>
      <c r="B366" s="124" t="s">
        <v>347</v>
      </c>
      <c r="C366" s="125">
        <v>855</v>
      </c>
      <c r="D366" s="125">
        <v>19.248999999999999</v>
      </c>
      <c r="E366" s="125">
        <v>17.5</v>
      </c>
      <c r="F366" s="125">
        <f t="shared" si="5"/>
        <v>1.7489999999999988</v>
      </c>
      <c r="G366" s="126"/>
      <c r="H366" s="125"/>
      <c r="I366" s="125"/>
      <c r="J366" s="125"/>
      <c r="K366" s="125"/>
      <c r="L366" s="125"/>
      <c r="M366" s="125"/>
      <c r="N366" s="125"/>
      <c r="O366" s="125"/>
    </row>
    <row r="367" spans="1:15">
      <c r="A367" s="123" t="s">
        <v>354</v>
      </c>
      <c r="B367" s="124" t="s">
        <v>346</v>
      </c>
      <c r="C367" s="125">
        <v>855</v>
      </c>
      <c r="D367" s="125">
        <v>19.248999999999999</v>
      </c>
      <c r="E367" s="125">
        <v>17.5</v>
      </c>
      <c r="F367" s="125">
        <f t="shared" si="5"/>
        <v>1.7489999999999988</v>
      </c>
      <c r="G367" s="126"/>
      <c r="H367" s="125"/>
      <c r="I367" s="125"/>
      <c r="J367" s="125"/>
      <c r="K367" s="125"/>
      <c r="L367" s="125"/>
      <c r="M367" s="125"/>
      <c r="N367" s="125"/>
      <c r="O367" s="125"/>
    </row>
    <row r="368" spans="1:15">
      <c r="A368" s="123" t="s">
        <v>354</v>
      </c>
      <c r="B368" s="124" t="s">
        <v>351</v>
      </c>
      <c r="C368" s="125">
        <v>855</v>
      </c>
      <c r="D368" s="125">
        <v>19.248999999999999</v>
      </c>
      <c r="E368" s="125">
        <v>17.5</v>
      </c>
      <c r="F368" s="125">
        <f t="shared" si="5"/>
        <v>1.7489999999999988</v>
      </c>
      <c r="G368" s="126"/>
      <c r="H368" s="125"/>
      <c r="I368" s="125"/>
      <c r="J368" s="125"/>
      <c r="K368" s="125"/>
      <c r="L368" s="125"/>
      <c r="M368" s="125"/>
      <c r="N368" s="125"/>
      <c r="O368" s="125"/>
    </row>
    <row r="369" spans="1:15">
      <c r="A369" s="123" t="s">
        <v>354</v>
      </c>
      <c r="B369" s="124" t="s">
        <v>347</v>
      </c>
      <c r="C369" s="125">
        <v>855</v>
      </c>
      <c r="D369" s="125">
        <v>19.248999999999999</v>
      </c>
      <c r="E369" s="125">
        <v>17.5</v>
      </c>
      <c r="F369" s="125">
        <f t="shared" si="5"/>
        <v>1.7489999999999988</v>
      </c>
      <c r="G369" s="126"/>
      <c r="H369" s="125"/>
      <c r="I369" s="125"/>
      <c r="J369" s="125"/>
      <c r="K369" s="125"/>
      <c r="L369" s="125"/>
      <c r="M369" s="125"/>
      <c r="N369" s="125"/>
      <c r="O369" s="125"/>
    </row>
    <row r="370" spans="1:15">
      <c r="A370" s="123" t="s">
        <v>668</v>
      </c>
      <c r="B370" s="124" t="s">
        <v>656</v>
      </c>
      <c r="C370" s="125">
        <v>856</v>
      </c>
      <c r="D370" s="125">
        <v>25</v>
      </c>
      <c r="E370" s="125">
        <v>12.5</v>
      </c>
      <c r="F370" s="125">
        <f t="shared" si="5"/>
        <v>12.5</v>
      </c>
      <c r="G370" s="126"/>
      <c r="H370" s="125"/>
      <c r="I370" s="125"/>
      <c r="J370" s="125"/>
      <c r="K370" s="125"/>
      <c r="L370" s="125"/>
      <c r="M370" s="125"/>
      <c r="N370" s="125"/>
      <c r="O370" s="125"/>
    </row>
    <row r="371" spans="1:15">
      <c r="A371" s="123" t="s">
        <v>668</v>
      </c>
      <c r="B371" s="124" t="s">
        <v>657</v>
      </c>
      <c r="C371" s="125">
        <v>857</v>
      </c>
      <c r="D371" s="125">
        <v>25.09</v>
      </c>
      <c r="E371" s="125">
        <v>12.54</v>
      </c>
      <c r="F371" s="125">
        <f t="shared" si="5"/>
        <v>12.55</v>
      </c>
      <c r="G371" s="126"/>
      <c r="H371" s="125"/>
      <c r="I371" s="125"/>
      <c r="J371" s="125"/>
      <c r="K371" s="125"/>
      <c r="L371" s="125"/>
      <c r="M371" s="125"/>
      <c r="N371" s="125"/>
      <c r="O371" s="125"/>
    </row>
    <row r="372" spans="1:15">
      <c r="A372" s="123" t="s">
        <v>668</v>
      </c>
      <c r="B372" s="124" t="s">
        <v>658</v>
      </c>
      <c r="C372" s="125">
        <v>858</v>
      </c>
      <c r="D372" s="125">
        <v>25.1</v>
      </c>
      <c r="E372" s="125">
        <v>12.55</v>
      </c>
      <c r="F372" s="125">
        <f t="shared" si="5"/>
        <v>12.55</v>
      </c>
      <c r="G372" s="126"/>
      <c r="H372" s="125"/>
      <c r="I372" s="125"/>
      <c r="J372" s="125"/>
      <c r="K372" s="125"/>
      <c r="L372" s="125"/>
      <c r="M372" s="125"/>
      <c r="N372" s="125"/>
      <c r="O372" s="125"/>
    </row>
    <row r="373" spans="1:15">
      <c r="A373" s="123" t="s">
        <v>691</v>
      </c>
      <c r="B373" s="124" t="s">
        <v>61</v>
      </c>
      <c r="C373" s="125">
        <v>859</v>
      </c>
      <c r="D373" s="125">
        <v>27.652000000000001</v>
      </c>
      <c r="E373" s="125">
        <v>13.826000000000001</v>
      </c>
      <c r="F373" s="125">
        <f t="shared" si="5"/>
        <v>13.826000000000001</v>
      </c>
      <c r="G373" s="126"/>
      <c r="H373" s="125">
        <v>43</v>
      </c>
      <c r="I373" s="125" t="s">
        <v>137</v>
      </c>
      <c r="J373" s="125" t="s">
        <v>674</v>
      </c>
      <c r="K373" s="125" t="s">
        <v>292</v>
      </c>
      <c r="L373" s="125">
        <v>86</v>
      </c>
      <c r="M373" s="125">
        <v>1350</v>
      </c>
      <c r="N373" s="125" t="s">
        <v>675</v>
      </c>
      <c r="O373" s="125" t="s">
        <v>373</v>
      </c>
    </row>
    <row r="374" spans="1:15">
      <c r="A374" s="123" t="s">
        <v>691</v>
      </c>
      <c r="B374" s="124" t="s">
        <v>62</v>
      </c>
      <c r="C374" s="125">
        <v>864</v>
      </c>
      <c r="D374" s="125">
        <v>27.652000000000001</v>
      </c>
      <c r="E374" s="125">
        <v>13.826000000000001</v>
      </c>
      <c r="F374" s="125">
        <f t="shared" si="5"/>
        <v>13.826000000000001</v>
      </c>
      <c r="G374" s="126"/>
      <c r="H374" s="125">
        <v>43</v>
      </c>
      <c r="I374" s="125" t="s">
        <v>137</v>
      </c>
      <c r="J374" s="125" t="s">
        <v>674</v>
      </c>
      <c r="K374" s="125" t="s">
        <v>292</v>
      </c>
      <c r="L374" s="125">
        <v>86</v>
      </c>
      <c r="M374" s="125">
        <v>1350</v>
      </c>
      <c r="N374" s="125" t="s">
        <v>676</v>
      </c>
      <c r="O374" s="125" t="s">
        <v>373</v>
      </c>
    </row>
    <row r="375" spans="1:15">
      <c r="A375" s="123" t="s">
        <v>691</v>
      </c>
      <c r="B375" s="124" t="s">
        <v>63</v>
      </c>
      <c r="C375" s="125">
        <v>869</v>
      </c>
      <c r="D375" s="125">
        <v>27.652000000000001</v>
      </c>
      <c r="E375" s="125">
        <v>13.826000000000001</v>
      </c>
      <c r="F375" s="125">
        <f t="shared" si="5"/>
        <v>13.826000000000001</v>
      </c>
      <c r="G375" s="126"/>
      <c r="H375" s="125">
        <v>43</v>
      </c>
      <c r="I375" s="125" t="s">
        <v>137</v>
      </c>
      <c r="J375" s="125" t="s">
        <v>674</v>
      </c>
      <c r="K375" s="125" t="s">
        <v>292</v>
      </c>
      <c r="L375" s="125">
        <v>86</v>
      </c>
      <c r="M375" s="125">
        <v>1350</v>
      </c>
      <c r="N375" s="125" t="s">
        <v>677</v>
      </c>
      <c r="O375" s="125" t="s">
        <v>373</v>
      </c>
    </row>
    <row r="376" spans="1:15">
      <c r="A376" s="123" t="s">
        <v>3</v>
      </c>
      <c r="B376" s="124" t="s">
        <v>93</v>
      </c>
      <c r="C376" s="125">
        <v>872</v>
      </c>
      <c r="D376" s="125">
        <v>51.003999999999998</v>
      </c>
      <c r="E376" s="125">
        <v>25.501999999999999</v>
      </c>
      <c r="F376" s="125">
        <f t="shared" si="5"/>
        <v>25.501999999999999</v>
      </c>
      <c r="G376" s="126"/>
      <c r="H376" s="125">
        <v>25</v>
      </c>
      <c r="I376" s="125" t="s">
        <v>698</v>
      </c>
      <c r="J376" s="125" t="s">
        <v>586</v>
      </c>
      <c r="K376" s="125" t="s">
        <v>292</v>
      </c>
      <c r="L376" s="125">
        <v>50</v>
      </c>
      <c r="M376" s="125" t="s">
        <v>292</v>
      </c>
      <c r="N376" s="125" t="s">
        <v>292</v>
      </c>
      <c r="O376" s="125" t="s">
        <v>292</v>
      </c>
    </row>
    <row r="377" spans="1:15">
      <c r="A377" s="123" t="s">
        <v>691</v>
      </c>
      <c r="B377" s="124" t="s">
        <v>64</v>
      </c>
      <c r="C377" s="125">
        <v>874</v>
      </c>
      <c r="D377" s="125">
        <v>27.652000000000001</v>
      </c>
      <c r="E377" s="125">
        <v>13.826000000000001</v>
      </c>
      <c r="F377" s="125">
        <f t="shared" si="5"/>
        <v>13.826000000000001</v>
      </c>
      <c r="G377" s="126"/>
      <c r="H377" s="125">
        <v>43</v>
      </c>
      <c r="I377" s="125" t="s">
        <v>137</v>
      </c>
      <c r="J377" s="125" t="s">
        <v>674</v>
      </c>
      <c r="K377" s="125" t="s">
        <v>292</v>
      </c>
      <c r="L377" s="125">
        <v>86</v>
      </c>
      <c r="M377" s="125">
        <v>1350</v>
      </c>
      <c r="N377" s="125" t="s">
        <v>678</v>
      </c>
      <c r="O377" s="125" t="s">
        <v>373</v>
      </c>
    </row>
    <row r="378" spans="1:15">
      <c r="A378" s="123" t="s">
        <v>688</v>
      </c>
      <c r="B378" s="124" t="s">
        <v>24</v>
      </c>
      <c r="C378" s="125">
        <v>879</v>
      </c>
      <c r="D378" s="125">
        <v>35.652000000000001</v>
      </c>
      <c r="E378" s="125">
        <v>17.826000000000001</v>
      </c>
      <c r="F378" s="125">
        <f t="shared" si="5"/>
        <v>17.826000000000001</v>
      </c>
      <c r="G378" s="126"/>
      <c r="H378" s="125">
        <v>43</v>
      </c>
      <c r="I378" s="125" t="s">
        <v>673</v>
      </c>
      <c r="J378" s="125" t="s">
        <v>674</v>
      </c>
      <c r="K378" s="125" t="s">
        <v>292</v>
      </c>
      <c r="L378" s="125">
        <v>86</v>
      </c>
      <c r="M378" s="125" t="s">
        <v>292</v>
      </c>
      <c r="N378" s="125" t="s">
        <v>675</v>
      </c>
      <c r="O378" s="125" t="s">
        <v>292</v>
      </c>
    </row>
    <row r="379" spans="1:15">
      <c r="A379" s="123" t="s">
        <v>697</v>
      </c>
      <c r="B379" s="124" t="s">
        <v>85</v>
      </c>
      <c r="C379" s="125">
        <v>880</v>
      </c>
      <c r="D379" s="125">
        <v>30.352</v>
      </c>
      <c r="E379" s="125">
        <v>15.176</v>
      </c>
      <c r="F379" s="125">
        <f t="shared" si="5"/>
        <v>15.176</v>
      </c>
      <c r="G379" s="126"/>
      <c r="H379" s="125">
        <v>45</v>
      </c>
      <c r="I379" s="125" t="s">
        <v>146</v>
      </c>
      <c r="J379" s="125" t="s">
        <v>588</v>
      </c>
      <c r="K379" s="125" t="s">
        <v>292</v>
      </c>
      <c r="L379" s="127">
        <v>0.1</v>
      </c>
      <c r="M379" s="125" t="s">
        <v>292</v>
      </c>
      <c r="N379" s="125" t="s">
        <v>292</v>
      </c>
      <c r="O379" s="125" t="s">
        <v>694</v>
      </c>
    </row>
    <row r="380" spans="1:15">
      <c r="A380" s="123" t="s">
        <v>688</v>
      </c>
      <c r="B380" s="124" t="s">
        <v>25</v>
      </c>
      <c r="C380" s="125">
        <v>884</v>
      </c>
      <c r="D380" s="125">
        <v>35.652000000000001</v>
      </c>
      <c r="E380" s="125">
        <v>17.826000000000001</v>
      </c>
      <c r="F380" s="125">
        <f t="shared" si="5"/>
        <v>17.826000000000001</v>
      </c>
      <c r="G380" s="126"/>
      <c r="H380" s="125">
        <v>43</v>
      </c>
      <c r="I380" s="125" t="s">
        <v>673</v>
      </c>
      <c r="J380" s="125" t="s">
        <v>674</v>
      </c>
      <c r="K380" s="125" t="s">
        <v>292</v>
      </c>
      <c r="L380" s="125">
        <v>86</v>
      </c>
      <c r="M380" s="125" t="s">
        <v>292</v>
      </c>
      <c r="N380" s="125" t="s">
        <v>676</v>
      </c>
      <c r="O380" s="125" t="s">
        <v>292</v>
      </c>
    </row>
    <row r="381" spans="1:15">
      <c r="A381" s="123" t="s">
        <v>697</v>
      </c>
      <c r="B381" s="124" t="s">
        <v>86</v>
      </c>
      <c r="C381" s="125">
        <v>886</v>
      </c>
      <c r="D381" s="125">
        <v>28.501999999999999</v>
      </c>
      <c r="E381" s="125">
        <v>14.250999999999999</v>
      </c>
      <c r="F381" s="125">
        <f t="shared" si="5"/>
        <v>14.250999999999999</v>
      </c>
      <c r="G381" s="126"/>
      <c r="H381" s="125">
        <v>45</v>
      </c>
      <c r="I381" s="125" t="s">
        <v>147</v>
      </c>
      <c r="J381" s="125" t="s">
        <v>674</v>
      </c>
      <c r="K381" s="125" t="s">
        <v>292</v>
      </c>
      <c r="L381" s="127">
        <v>0.6</v>
      </c>
      <c r="M381" s="125">
        <v>1500</v>
      </c>
      <c r="N381" s="125" t="s">
        <v>292</v>
      </c>
      <c r="O381" s="125" t="s">
        <v>373</v>
      </c>
    </row>
    <row r="382" spans="1:15">
      <c r="A382" s="123" t="s">
        <v>688</v>
      </c>
      <c r="B382" s="124" t="s">
        <v>26</v>
      </c>
      <c r="C382" s="125">
        <v>889</v>
      </c>
      <c r="D382" s="125">
        <v>35.652000000000001</v>
      </c>
      <c r="E382" s="125">
        <v>17.826000000000001</v>
      </c>
      <c r="F382" s="125">
        <f t="shared" si="5"/>
        <v>17.826000000000001</v>
      </c>
      <c r="G382" s="126"/>
      <c r="H382" s="125">
        <v>43</v>
      </c>
      <c r="I382" s="125" t="s">
        <v>673</v>
      </c>
      <c r="J382" s="125" t="s">
        <v>674</v>
      </c>
      <c r="K382" s="125" t="s">
        <v>292</v>
      </c>
      <c r="L382" s="125">
        <v>86</v>
      </c>
      <c r="M382" s="125" t="s">
        <v>292</v>
      </c>
      <c r="N382" s="125" t="s">
        <v>677</v>
      </c>
      <c r="O382" s="125" t="s">
        <v>292</v>
      </c>
    </row>
    <row r="383" spans="1:15">
      <c r="A383" s="123" t="s">
        <v>697</v>
      </c>
      <c r="B383" s="124" t="s">
        <v>87</v>
      </c>
      <c r="C383" s="125">
        <v>892</v>
      </c>
      <c r="D383" s="125">
        <v>28.501999999999999</v>
      </c>
      <c r="E383" s="125">
        <v>14.250999999999999</v>
      </c>
      <c r="F383" s="125">
        <f t="shared" si="5"/>
        <v>14.250999999999999</v>
      </c>
      <c r="G383" s="126"/>
      <c r="H383" s="125">
        <v>45</v>
      </c>
      <c r="I383" s="125" t="s">
        <v>148</v>
      </c>
      <c r="J383" s="125" t="s">
        <v>674</v>
      </c>
      <c r="K383" s="125" t="s">
        <v>292</v>
      </c>
      <c r="L383" s="127">
        <v>0.7</v>
      </c>
      <c r="M383" s="125">
        <v>1500</v>
      </c>
      <c r="N383" s="125" t="s">
        <v>292</v>
      </c>
      <c r="O383" s="125" t="s">
        <v>373</v>
      </c>
    </row>
    <row r="384" spans="1:15">
      <c r="A384" s="123" t="s">
        <v>688</v>
      </c>
      <c r="B384" s="124" t="s">
        <v>27</v>
      </c>
      <c r="C384" s="125">
        <v>894</v>
      </c>
      <c r="D384" s="125">
        <v>35.652000000000001</v>
      </c>
      <c r="E384" s="125">
        <v>17.826000000000001</v>
      </c>
      <c r="F384" s="125">
        <f t="shared" si="5"/>
        <v>17.826000000000001</v>
      </c>
      <c r="G384" s="126"/>
      <c r="H384" s="125">
        <v>43</v>
      </c>
      <c r="I384" s="125" t="s">
        <v>673</v>
      </c>
      <c r="J384" s="125" t="s">
        <v>674</v>
      </c>
      <c r="K384" s="125" t="s">
        <v>292</v>
      </c>
      <c r="L384" s="125">
        <v>86</v>
      </c>
      <c r="M384" s="125" t="s">
        <v>292</v>
      </c>
      <c r="N384" s="125" t="s">
        <v>678</v>
      </c>
      <c r="O384" s="125" t="s">
        <v>292</v>
      </c>
    </row>
    <row r="385" spans="1:15">
      <c r="A385" s="123" t="s">
        <v>691</v>
      </c>
      <c r="B385" s="124" t="s">
        <v>65</v>
      </c>
      <c r="C385" s="125">
        <v>899</v>
      </c>
      <c r="D385" s="125">
        <v>53.353000000000002</v>
      </c>
      <c r="E385" s="125">
        <v>26.676500000000001</v>
      </c>
      <c r="F385" s="125">
        <f t="shared" si="5"/>
        <v>26.676500000000001</v>
      </c>
      <c r="G385" s="126"/>
      <c r="H385" s="125">
        <v>47</v>
      </c>
      <c r="I385" s="125" t="s">
        <v>137</v>
      </c>
      <c r="J385" s="125" t="s">
        <v>674</v>
      </c>
      <c r="K385" s="125" t="s">
        <v>292</v>
      </c>
      <c r="L385" s="125">
        <v>95</v>
      </c>
      <c r="M385" s="125">
        <v>1350</v>
      </c>
      <c r="N385" s="125" t="s">
        <v>675</v>
      </c>
      <c r="O385" s="125" t="s">
        <v>373</v>
      </c>
    </row>
    <row r="386" spans="1:15">
      <c r="A386" s="123" t="s">
        <v>688</v>
      </c>
      <c r="B386" s="124" t="s">
        <v>28</v>
      </c>
      <c r="C386" s="125">
        <v>900</v>
      </c>
      <c r="D386" s="125">
        <v>73.902000000000001</v>
      </c>
      <c r="E386" s="125">
        <v>36.951000000000001</v>
      </c>
      <c r="F386" s="125">
        <f t="shared" ref="F386:F449" si="6">D386-E386</f>
        <v>36.951000000000001</v>
      </c>
      <c r="G386" s="126"/>
      <c r="H386" s="125">
        <v>45</v>
      </c>
      <c r="I386" s="125" t="s">
        <v>679</v>
      </c>
      <c r="J386" s="125" t="s">
        <v>674</v>
      </c>
      <c r="K386" s="125" t="s">
        <v>292</v>
      </c>
      <c r="L386" s="125">
        <v>1</v>
      </c>
      <c r="M386" s="125">
        <v>1350</v>
      </c>
      <c r="N386" s="125" t="s">
        <v>680</v>
      </c>
      <c r="O386" s="125" t="s">
        <v>292</v>
      </c>
    </row>
    <row r="387" spans="1:15">
      <c r="A387" s="123" t="s">
        <v>3</v>
      </c>
      <c r="B387" s="124" t="s">
        <v>94</v>
      </c>
      <c r="C387" s="125">
        <v>904</v>
      </c>
      <c r="D387" s="125">
        <v>71.012</v>
      </c>
      <c r="E387" s="125">
        <v>35.506</v>
      </c>
      <c r="F387" s="125">
        <f t="shared" si="6"/>
        <v>35.506</v>
      </c>
      <c r="G387" s="126"/>
      <c r="H387" s="125">
        <v>35</v>
      </c>
      <c r="I387" s="125" t="s">
        <v>692</v>
      </c>
      <c r="J387" s="125" t="s">
        <v>686</v>
      </c>
      <c r="K387" s="125" t="s">
        <v>292</v>
      </c>
      <c r="L387" s="125">
        <v>3.6</v>
      </c>
      <c r="M387" s="125" t="s">
        <v>292</v>
      </c>
      <c r="N387" s="125" t="s">
        <v>292</v>
      </c>
      <c r="O387" s="125" t="s">
        <v>292</v>
      </c>
    </row>
    <row r="388" spans="1:15">
      <c r="A388" s="123" t="s">
        <v>691</v>
      </c>
      <c r="B388" s="124" t="s">
        <v>66</v>
      </c>
      <c r="C388" s="125">
        <v>904</v>
      </c>
      <c r="D388" s="125">
        <v>53.353000000000002</v>
      </c>
      <c r="E388" s="125">
        <v>26.676500000000001</v>
      </c>
      <c r="F388" s="125">
        <f t="shared" si="6"/>
        <v>26.676500000000001</v>
      </c>
      <c r="G388" s="126"/>
      <c r="H388" s="125">
        <v>47</v>
      </c>
      <c r="I388" s="125" t="s">
        <v>137</v>
      </c>
      <c r="J388" s="125" t="s">
        <v>674</v>
      </c>
      <c r="K388" s="125" t="s">
        <v>292</v>
      </c>
      <c r="L388" s="125">
        <v>95</v>
      </c>
      <c r="M388" s="125">
        <v>1350</v>
      </c>
      <c r="N388" s="125" t="s">
        <v>676</v>
      </c>
      <c r="O388" s="125" t="s">
        <v>373</v>
      </c>
    </row>
    <row r="389" spans="1:15">
      <c r="A389" s="123" t="s">
        <v>688</v>
      </c>
      <c r="B389" s="124" t="s">
        <v>29</v>
      </c>
      <c r="C389" s="125">
        <v>906</v>
      </c>
      <c r="D389" s="125">
        <v>73.402000000000001</v>
      </c>
      <c r="E389" s="125">
        <v>36.701000000000001</v>
      </c>
      <c r="F389" s="125">
        <f t="shared" si="6"/>
        <v>36.701000000000001</v>
      </c>
      <c r="G389" s="126"/>
      <c r="H389" s="125">
        <v>45</v>
      </c>
      <c r="I389" s="125" t="s">
        <v>681</v>
      </c>
      <c r="J389" s="125" t="s">
        <v>674</v>
      </c>
      <c r="K389" s="125" t="s">
        <v>292</v>
      </c>
      <c r="L389" s="125" t="s">
        <v>682</v>
      </c>
      <c r="M389" s="125">
        <v>1350</v>
      </c>
      <c r="N389" s="125" t="s">
        <v>678</v>
      </c>
      <c r="O389" s="125" t="s">
        <v>292</v>
      </c>
    </row>
    <row r="390" spans="1:15">
      <c r="A390" s="123" t="s">
        <v>691</v>
      </c>
      <c r="B390" s="124" t="s">
        <v>67</v>
      </c>
      <c r="C390" s="125">
        <v>909</v>
      </c>
      <c r="D390" s="125">
        <v>53.353000000000002</v>
      </c>
      <c r="E390" s="125">
        <v>26.676500000000001</v>
      </c>
      <c r="F390" s="125">
        <f t="shared" si="6"/>
        <v>26.676500000000001</v>
      </c>
      <c r="G390" s="126"/>
      <c r="H390" s="125">
        <v>47</v>
      </c>
      <c r="I390" s="125" t="s">
        <v>137</v>
      </c>
      <c r="J390" s="125" t="s">
        <v>674</v>
      </c>
      <c r="K390" s="125" t="s">
        <v>292</v>
      </c>
      <c r="L390" s="125">
        <v>95</v>
      </c>
      <c r="M390" s="125">
        <v>1350</v>
      </c>
      <c r="N390" s="125" t="s">
        <v>677</v>
      </c>
      <c r="O390" s="125" t="s">
        <v>373</v>
      </c>
    </row>
    <row r="391" spans="1:15">
      <c r="A391" s="123" t="s">
        <v>691</v>
      </c>
      <c r="B391" s="124" t="s">
        <v>68</v>
      </c>
      <c r="C391" s="125">
        <v>914</v>
      </c>
      <c r="D391" s="125">
        <v>53.353000000000002</v>
      </c>
      <c r="E391" s="125">
        <v>26.676500000000001</v>
      </c>
      <c r="F391" s="125">
        <f t="shared" si="6"/>
        <v>26.676500000000001</v>
      </c>
      <c r="G391" s="126"/>
      <c r="H391" s="125">
        <v>47</v>
      </c>
      <c r="I391" s="125" t="s">
        <v>137</v>
      </c>
      <c r="J391" s="125" t="s">
        <v>674</v>
      </c>
      <c r="K391" s="125" t="s">
        <v>292</v>
      </c>
      <c r="L391" s="125">
        <v>95</v>
      </c>
      <c r="M391" s="125">
        <v>1350</v>
      </c>
      <c r="N391" s="125" t="s">
        <v>678</v>
      </c>
      <c r="O391" s="125" t="s">
        <v>373</v>
      </c>
    </row>
    <row r="392" spans="1:15">
      <c r="A392" s="123" t="s">
        <v>688</v>
      </c>
      <c r="B392" s="124" t="s">
        <v>30</v>
      </c>
      <c r="C392" s="125">
        <v>919</v>
      </c>
      <c r="D392" s="125">
        <v>76.503</v>
      </c>
      <c r="E392" s="125">
        <v>38.2515</v>
      </c>
      <c r="F392" s="125">
        <f t="shared" si="6"/>
        <v>38.2515</v>
      </c>
      <c r="G392" s="126"/>
      <c r="H392" s="125">
        <v>47</v>
      </c>
      <c r="I392" s="125" t="s">
        <v>132</v>
      </c>
      <c r="J392" s="125" t="s">
        <v>586</v>
      </c>
      <c r="K392" s="125" t="s">
        <v>292</v>
      </c>
      <c r="L392" s="127">
        <v>0.5</v>
      </c>
      <c r="M392" s="125" t="s">
        <v>292</v>
      </c>
      <c r="N392" s="125" t="s">
        <v>292</v>
      </c>
      <c r="O392" s="125" t="s">
        <v>292</v>
      </c>
    </row>
    <row r="393" spans="1:15">
      <c r="A393" s="123" t="s">
        <v>691</v>
      </c>
      <c r="B393" s="124" t="s">
        <v>69</v>
      </c>
      <c r="C393" s="125">
        <v>919</v>
      </c>
      <c r="D393" s="125">
        <v>61.503</v>
      </c>
      <c r="E393" s="125">
        <v>30.7515</v>
      </c>
      <c r="F393" s="125">
        <f t="shared" si="6"/>
        <v>30.7515</v>
      </c>
      <c r="G393" s="126"/>
      <c r="H393" s="125">
        <v>47</v>
      </c>
      <c r="I393" s="125" t="s">
        <v>132</v>
      </c>
      <c r="J393" s="125" t="s">
        <v>586</v>
      </c>
      <c r="K393" s="125" t="s">
        <v>292</v>
      </c>
      <c r="L393" s="127">
        <v>0.5</v>
      </c>
      <c r="M393" s="125" t="s">
        <v>292</v>
      </c>
      <c r="N393" s="125" t="s">
        <v>292</v>
      </c>
      <c r="O393" s="125" t="s">
        <v>373</v>
      </c>
    </row>
    <row r="394" spans="1:15">
      <c r="A394" s="123" t="s">
        <v>688</v>
      </c>
      <c r="B394" s="124" t="s">
        <v>31</v>
      </c>
      <c r="C394" s="125">
        <v>921</v>
      </c>
      <c r="D394" s="125">
        <v>76.503</v>
      </c>
      <c r="E394" s="125">
        <v>38.2515</v>
      </c>
      <c r="F394" s="125">
        <f t="shared" si="6"/>
        <v>38.2515</v>
      </c>
      <c r="G394" s="126"/>
      <c r="H394" s="125">
        <v>47</v>
      </c>
      <c r="I394" s="125" t="s">
        <v>133</v>
      </c>
      <c r="J394" s="125" t="s">
        <v>373</v>
      </c>
      <c r="K394" s="125" t="s">
        <v>292</v>
      </c>
      <c r="L394" s="125">
        <v>75</v>
      </c>
      <c r="M394" s="125" t="s">
        <v>292</v>
      </c>
      <c r="N394" s="125" t="s">
        <v>292</v>
      </c>
      <c r="O394" s="125" t="s">
        <v>292</v>
      </c>
    </row>
    <row r="395" spans="1:15">
      <c r="A395" s="123" t="s">
        <v>691</v>
      </c>
      <c r="B395" s="124" t="s">
        <v>70</v>
      </c>
      <c r="C395" s="125">
        <v>924</v>
      </c>
      <c r="D395" s="125">
        <v>61.503</v>
      </c>
      <c r="E395" s="125">
        <v>30.7515</v>
      </c>
      <c r="F395" s="125">
        <f t="shared" si="6"/>
        <v>30.7515</v>
      </c>
      <c r="G395" s="126"/>
      <c r="H395" s="125">
        <v>47</v>
      </c>
      <c r="I395" s="125" t="s">
        <v>138</v>
      </c>
      <c r="J395" s="125" t="s">
        <v>586</v>
      </c>
      <c r="K395" s="125" t="s">
        <v>292</v>
      </c>
      <c r="L395" s="125">
        <v>75</v>
      </c>
      <c r="M395" s="125" t="s">
        <v>292</v>
      </c>
      <c r="N395" s="125" t="s">
        <v>292</v>
      </c>
      <c r="O395" s="125" t="s">
        <v>373</v>
      </c>
    </row>
    <row r="396" spans="1:15">
      <c r="A396" s="123" t="s">
        <v>691</v>
      </c>
      <c r="B396" s="124" t="s">
        <v>71</v>
      </c>
      <c r="C396" s="125">
        <v>929</v>
      </c>
      <c r="D396" s="125">
        <v>60.703000000000003</v>
      </c>
      <c r="E396" s="125">
        <v>31.426500000000001</v>
      </c>
      <c r="F396" s="125">
        <f t="shared" si="6"/>
        <v>29.276500000000002</v>
      </c>
      <c r="G396" s="126"/>
      <c r="H396" s="125">
        <v>47</v>
      </c>
      <c r="I396" s="125" t="s">
        <v>139</v>
      </c>
      <c r="J396" s="125" t="s">
        <v>586</v>
      </c>
      <c r="K396" s="125" t="s">
        <v>292</v>
      </c>
      <c r="L396" s="125">
        <v>75</v>
      </c>
      <c r="M396" s="125" t="s">
        <v>292</v>
      </c>
      <c r="N396" s="125" t="s">
        <v>292</v>
      </c>
      <c r="O396" s="125" t="s">
        <v>373</v>
      </c>
    </row>
    <row r="397" spans="1:15">
      <c r="A397" s="123" t="s">
        <v>688</v>
      </c>
      <c r="B397" s="124" t="s">
        <v>32</v>
      </c>
      <c r="C397" s="125">
        <v>934</v>
      </c>
      <c r="D397" s="125">
        <v>75.181600000000003</v>
      </c>
      <c r="E397" s="125">
        <v>38.337200000000003</v>
      </c>
      <c r="F397" s="125">
        <f t="shared" si="6"/>
        <v>36.8444</v>
      </c>
      <c r="G397" s="126"/>
      <c r="H397" s="125">
        <v>47</v>
      </c>
      <c r="I397" s="125" t="s">
        <v>134</v>
      </c>
      <c r="J397" s="125" t="s">
        <v>368</v>
      </c>
      <c r="K397" s="125" t="s">
        <v>292</v>
      </c>
      <c r="L397" s="125" t="s">
        <v>428</v>
      </c>
      <c r="M397" s="125" t="s">
        <v>292</v>
      </c>
      <c r="N397" s="125" t="s">
        <v>684</v>
      </c>
      <c r="O397" s="125" t="s">
        <v>292</v>
      </c>
    </row>
    <row r="398" spans="1:15">
      <c r="A398" s="123" t="s">
        <v>691</v>
      </c>
      <c r="B398" s="124" t="s">
        <v>72</v>
      </c>
      <c r="C398" s="125">
        <v>934</v>
      </c>
      <c r="D398" s="125">
        <v>60.967300000000002</v>
      </c>
      <c r="E398" s="125">
        <v>30.7515</v>
      </c>
      <c r="F398" s="125">
        <f t="shared" si="6"/>
        <v>30.215800000000002</v>
      </c>
      <c r="G398" s="126"/>
      <c r="H398" s="125">
        <v>47</v>
      </c>
      <c r="I398" s="125" t="s">
        <v>140</v>
      </c>
      <c r="J398" s="125" t="s">
        <v>368</v>
      </c>
      <c r="K398" s="125" t="s">
        <v>292</v>
      </c>
      <c r="L398" s="125" t="s">
        <v>428</v>
      </c>
      <c r="M398" s="125">
        <v>300</v>
      </c>
      <c r="N398" s="125" t="s">
        <v>690</v>
      </c>
      <c r="O398" s="125" t="s">
        <v>373</v>
      </c>
    </row>
    <row r="399" spans="1:15">
      <c r="A399" s="123" t="s">
        <v>3</v>
      </c>
      <c r="B399" s="124" t="s">
        <v>95</v>
      </c>
      <c r="C399" s="125">
        <v>936</v>
      </c>
      <c r="D399" s="125">
        <v>71.012</v>
      </c>
      <c r="E399" s="125">
        <v>35.506</v>
      </c>
      <c r="F399" s="125">
        <f t="shared" si="6"/>
        <v>35.506</v>
      </c>
      <c r="G399" s="126"/>
      <c r="H399" s="125">
        <v>35</v>
      </c>
      <c r="I399" s="125" t="s">
        <v>693</v>
      </c>
      <c r="J399" s="125" t="s">
        <v>373</v>
      </c>
      <c r="K399" s="125" t="s">
        <v>292</v>
      </c>
      <c r="L399" s="125">
        <v>56</v>
      </c>
      <c r="M399" s="125" t="s">
        <v>292</v>
      </c>
      <c r="N399" s="125" t="s">
        <v>292</v>
      </c>
      <c r="O399" s="125" t="s">
        <v>292</v>
      </c>
    </row>
    <row r="400" spans="1:15">
      <c r="A400" s="123" t="s">
        <v>688</v>
      </c>
      <c r="B400" s="124" t="s">
        <v>33</v>
      </c>
      <c r="C400" s="125">
        <v>939</v>
      </c>
      <c r="D400" s="125">
        <v>77.653000000000006</v>
      </c>
      <c r="E400" s="125">
        <v>38.923499999999997</v>
      </c>
      <c r="F400" s="125">
        <f t="shared" si="6"/>
        <v>38.729500000000009</v>
      </c>
      <c r="G400" s="126"/>
      <c r="H400" s="125">
        <v>47</v>
      </c>
      <c r="I400" s="125" t="s">
        <v>135</v>
      </c>
      <c r="J400" s="125" t="s">
        <v>373</v>
      </c>
      <c r="K400" s="125" t="s">
        <v>292</v>
      </c>
      <c r="L400" s="127">
        <v>0.2</v>
      </c>
      <c r="M400" s="125" t="s">
        <v>292</v>
      </c>
      <c r="N400" s="125" t="s">
        <v>292</v>
      </c>
      <c r="O400" s="125" t="s">
        <v>292</v>
      </c>
    </row>
    <row r="401" spans="1:15">
      <c r="A401" s="123" t="s">
        <v>691</v>
      </c>
      <c r="B401" s="124" t="s">
        <v>73</v>
      </c>
      <c r="C401" s="125">
        <v>939</v>
      </c>
      <c r="D401" s="125">
        <v>61.853000000000002</v>
      </c>
      <c r="E401" s="125">
        <v>31.426500000000001</v>
      </c>
      <c r="F401" s="125">
        <f t="shared" si="6"/>
        <v>30.426500000000001</v>
      </c>
      <c r="G401" s="126"/>
      <c r="H401" s="125">
        <v>47</v>
      </c>
      <c r="I401" s="125" t="s">
        <v>141</v>
      </c>
      <c r="J401" s="125" t="s">
        <v>586</v>
      </c>
      <c r="K401" s="125" t="s">
        <v>292</v>
      </c>
      <c r="L401" s="127">
        <v>0.17</v>
      </c>
      <c r="M401" s="125" t="s">
        <v>292</v>
      </c>
      <c r="N401" s="125" t="s">
        <v>292</v>
      </c>
      <c r="O401" s="125" t="s">
        <v>373</v>
      </c>
    </row>
    <row r="402" spans="1:15">
      <c r="A402" s="123" t="s">
        <v>688</v>
      </c>
      <c r="B402" s="124" t="s">
        <v>34</v>
      </c>
      <c r="C402" s="125">
        <v>944</v>
      </c>
      <c r="D402" s="125">
        <v>76.852999999999994</v>
      </c>
      <c r="E402" s="125">
        <v>38.926499999999997</v>
      </c>
      <c r="F402" s="125">
        <f t="shared" si="6"/>
        <v>37.926499999999997</v>
      </c>
      <c r="G402" s="126"/>
      <c r="H402" s="125">
        <v>47</v>
      </c>
      <c r="I402" s="125" t="s">
        <v>136</v>
      </c>
      <c r="J402" s="125" t="s">
        <v>686</v>
      </c>
      <c r="K402" s="125" t="s">
        <v>292</v>
      </c>
      <c r="L402" s="125">
        <v>5.0999999999999996</v>
      </c>
      <c r="M402" s="125" t="s">
        <v>292</v>
      </c>
      <c r="N402" s="125" t="s">
        <v>292</v>
      </c>
      <c r="O402" s="125" t="s">
        <v>292</v>
      </c>
    </row>
    <row r="403" spans="1:15">
      <c r="A403" s="123" t="s">
        <v>691</v>
      </c>
      <c r="B403" s="124" t="s">
        <v>74</v>
      </c>
      <c r="C403" s="125">
        <v>944</v>
      </c>
      <c r="D403" s="125">
        <v>61.853000000000002</v>
      </c>
      <c r="E403" s="125">
        <v>30.837199999999999</v>
      </c>
      <c r="F403" s="125">
        <f t="shared" si="6"/>
        <v>31.015800000000002</v>
      </c>
      <c r="G403" s="126"/>
      <c r="H403" s="125">
        <v>47</v>
      </c>
      <c r="I403" s="125" t="s">
        <v>129</v>
      </c>
      <c r="J403" s="125" t="s">
        <v>586</v>
      </c>
      <c r="K403" s="125" t="s">
        <v>292</v>
      </c>
      <c r="L403" s="125">
        <v>4.2</v>
      </c>
      <c r="M403" s="125" t="s">
        <v>292</v>
      </c>
      <c r="N403" s="125" t="s">
        <v>292</v>
      </c>
      <c r="O403" s="125" t="s">
        <v>373</v>
      </c>
    </row>
    <row r="404" spans="1:15">
      <c r="A404" s="123" t="s">
        <v>668</v>
      </c>
      <c r="B404" s="124" t="s">
        <v>659</v>
      </c>
      <c r="C404" s="125">
        <v>945</v>
      </c>
      <c r="D404" s="125">
        <v>64.849999999999994</v>
      </c>
      <c r="E404" s="125">
        <v>32.424999999999997</v>
      </c>
      <c r="F404" s="125">
        <f t="shared" si="6"/>
        <v>32.424999999999997</v>
      </c>
      <c r="G404" s="126"/>
      <c r="H404" s="125"/>
      <c r="I404" s="125"/>
      <c r="J404" s="125"/>
      <c r="K404" s="125"/>
      <c r="L404" s="125"/>
      <c r="M404" s="125"/>
      <c r="N404" s="125"/>
      <c r="O404" s="125"/>
    </row>
    <row r="405" spans="1:15">
      <c r="A405" s="123" t="s">
        <v>668</v>
      </c>
      <c r="B405" s="124" t="s">
        <v>660</v>
      </c>
      <c r="C405" s="125">
        <v>946</v>
      </c>
      <c r="D405" s="125">
        <v>65</v>
      </c>
      <c r="E405" s="125">
        <v>32.5</v>
      </c>
      <c r="F405" s="125">
        <f t="shared" si="6"/>
        <v>32.5</v>
      </c>
      <c r="G405" s="126"/>
      <c r="H405" s="125"/>
      <c r="I405" s="125"/>
      <c r="J405" s="125"/>
      <c r="K405" s="125"/>
      <c r="L405" s="125"/>
      <c r="M405" s="125"/>
      <c r="N405" s="125"/>
      <c r="O405" s="125"/>
    </row>
    <row r="406" spans="1:15">
      <c r="A406" s="123" t="s">
        <v>668</v>
      </c>
      <c r="B406" s="124" t="s">
        <v>661</v>
      </c>
      <c r="C406" s="125">
        <v>947</v>
      </c>
      <c r="D406" s="125">
        <v>65.5</v>
      </c>
      <c r="E406" s="125">
        <v>32.75</v>
      </c>
      <c r="F406" s="125">
        <f t="shared" si="6"/>
        <v>32.75</v>
      </c>
      <c r="G406" s="126"/>
      <c r="H406" s="125"/>
      <c r="I406" s="125"/>
      <c r="J406" s="125"/>
      <c r="K406" s="125"/>
      <c r="L406" s="125"/>
      <c r="M406" s="125"/>
      <c r="N406" s="125"/>
      <c r="O406" s="125"/>
    </row>
    <row r="407" spans="1:15">
      <c r="A407" s="123" t="s">
        <v>668</v>
      </c>
      <c r="B407" s="124" t="s">
        <v>662</v>
      </c>
      <c r="C407" s="125">
        <v>948</v>
      </c>
      <c r="D407" s="125">
        <v>66</v>
      </c>
      <c r="E407" s="125">
        <v>33</v>
      </c>
      <c r="F407" s="125">
        <f t="shared" si="6"/>
        <v>33</v>
      </c>
      <c r="G407" s="126"/>
      <c r="H407" s="125"/>
      <c r="I407" s="125"/>
      <c r="J407" s="125"/>
      <c r="K407" s="125"/>
      <c r="L407" s="125"/>
      <c r="M407" s="125"/>
      <c r="N407" s="125"/>
      <c r="O407" s="125"/>
    </row>
    <row r="408" spans="1:15">
      <c r="A408" s="123" t="s">
        <v>688</v>
      </c>
      <c r="B408" s="124" t="s">
        <v>35</v>
      </c>
      <c r="C408" s="125">
        <v>949</v>
      </c>
      <c r="D408" s="125">
        <v>69.393000000000001</v>
      </c>
      <c r="E408" s="125">
        <v>34.676499999999997</v>
      </c>
      <c r="F408" s="125">
        <f t="shared" si="6"/>
        <v>34.716500000000003</v>
      </c>
      <c r="G408" s="126"/>
      <c r="H408" s="125">
        <v>47</v>
      </c>
      <c r="I408" s="125" t="s">
        <v>673</v>
      </c>
      <c r="J408" s="125" t="s">
        <v>674</v>
      </c>
      <c r="K408" s="125" t="s">
        <v>292</v>
      </c>
      <c r="L408" s="125">
        <v>95</v>
      </c>
      <c r="M408" s="125" t="s">
        <v>292</v>
      </c>
      <c r="N408" s="125" t="s">
        <v>675</v>
      </c>
      <c r="O408" s="125" t="s">
        <v>292</v>
      </c>
    </row>
    <row r="409" spans="1:15">
      <c r="A409" s="123" t="s">
        <v>688</v>
      </c>
      <c r="B409" s="124" t="s">
        <v>36</v>
      </c>
      <c r="C409" s="125">
        <v>954</v>
      </c>
      <c r="D409" s="125">
        <v>69.393000000000001</v>
      </c>
      <c r="E409" s="125">
        <v>34.676499999999997</v>
      </c>
      <c r="F409" s="125">
        <f t="shared" si="6"/>
        <v>34.716500000000003</v>
      </c>
      <c r="G409" s="126"/>
      <c r="H409" s="125">
        <v>47</v>
      </c>
      <c r="I409" s="125" t="s">
        <v>673</v>
      </c>
      <c r="J409" s="125" t="s">
        <v>674</v>
      </c>
      <c r="K409" s="125" t="s">
        <v>292</v>
      </c>
      <c r="L409" s="125">
        <v>95</v>
      </c>
      <c r="M409" s="125" t="s">
        <v>292</v>
      </c>
      <c r="N409" s="125" t="s">
        <v>676</v>
      </c>
      <c r="O409" s="125" t="s">
        <v>292</v>
      </c>
    </row>
    <row r="410" spans="1:15">
      <c r="A410" s="123" t="s">
        <v>688</v>
      </c>
      <c r="B410" s="124" t="s">
        <v>37</v>
      </c>
      <c r="C410" s="125">
        <v>959</v>
      </c>
      <c r="D410" s="125">
        <v>69.393000000000001</v>
      </c>
      <c r="E410" s="125">
        <v>34.676499999999997</v>
      </c>
      <c r="F410" s="125">
        <f t="shared" si="6"/>
        <v>34.716500000000003</v>
      </c>
      <c r="G410" s="126"/>
      <c r="H410" s="125">
        <v>47</v>
      </c>
      <c r="I410" s="125" t="s">
        <v>673</v>
      </c>
      <c r="J410" s="125" t="s">
        <v>674</v>
      </c>
      <c r="K410" s="125" t="s">
        <v>292</v>
      </c>
      <c r="L410" s="125">
        <v>95</v>
      </c>
      <c r="M410" s="125" t="s">
        <v>292</v>
      </c>
      <c r="N410" s="125" t="s">
        <v>677</v>
      </c>
      <c r="O410" s="125" t="s">
        <v>292</v>
      </c>
    </row>
    <row r="411" spans="1:15">
      <c r="A411" s="123" t="s">
        <v>688</v>
      </c>
      <c r="B411" s="124" t="s">
        <v>38</v>
      </c>
      <c r="C411" s="125">
        <v>964</v>
      </c>
      <c r="D411" s="125">
        <v>69.393000000000001</v>
      </c>
      <c r="E411" s="125">
        <v>34.676499999999997</v>
      </c>
      <c r="F411" s="125">
        <f t="shared" si="6"/>
        <v>34.716500000000003</v>
      </c>
      <c r="G411" s="126"/>
      <c r="H411" s="125">
        <v>47</v>
      </c>
      <c r="I411" s="125" t="s">
        <v>673</v>
      </c>
      <c r="J411" s="125" t="s">
        <v>674</v>
      </c>
      <c r="K411" s="125" t="s">
        <v>292</v>
      </c>
      <c r="L411" s="125">
        <v>95</v>
      </c>
      <c r="M411" s="125"/>
      <c r="N411" s="125" t="s">
        <v>678</v>
      </c>
      <c r="O411" s="125" t="s">
        <v>292</v>
      </c>
    </row>
    <row r="412" spans="1:15">
      <c r="A412" s="123" t="s">
        <v>3</v>
      </c>
      <c r="B412" s="124" t="s">
        <v>96</v>
      </c>
      <c r="C412" s="125">
        <v>968</v>
      </c>
      <c r="D412" s="125">
        <v>71.012</v>
      </c>
      <c r="E412" s="125">
        <v>35.506</v>
      </c>
      <c r="F412" s="125">
        <f t="shared" si="6"/>
        <v>35.506</v>
      </c>
      <c r="G412" s="126"/>
      <c r="H412" s="125">
        <v>35</v>
      </c>
      <c r="I412" s="125" t="s">
        <v>698</v>
      </c>
      <c r="J412" s="125" t="s">
        <v>586</v>
      </c>
      <c r="K412" s="125" t="s">
        <v>292</v>
      </c>
      <c r="L412" s="125">
        <v>75</v>
      </c>
      <c r="M412" s="125" t="s">
        <v>292</v>
      </c>
      <c r="N412" s="125" t="s">
        <v>292</v>
      </c>
      <c r="O412" s="125" t="s">
        <v>292</v>
      </c>
    </row>
    <row r="413" spans="1:15">
      <c r="A413" s="123" t="s">
        <v>3</v>
      </c>
      <c r="B413" s="124" t="s">
        <v>97</v>
      </c>
      <c r="C413" s="125">
        <v>969</v>
      </c>
      <c r="D413" s="125">
        <v>70.786000000000001</v>
      </c>
      <c r="E413" s="125">
        <v>35.231000000000002</v>
      </c>
      <c r="F413" s="125">
        <f t="shared" si="6"/>
        <v>35.555</v>
      </c>
      <c r="G413" s="126"/>
      <c r="H413" s="125">
        <v>40</v>
      </c>
      <c r="I413" s="125" t="s">
        <v>699</v>
      </c>
      <c r="J413" s="125" t="s">
        <v>674</v>
      </c>
      <c r="K413" s="125" t="s">
        <v>292</v>
      </c>
      <c r="L413" s="125">
        <v>77</v>
      </c>
      <c r="M413" s="125">
        <v>1500</v>
      </c>
      <c r="N413" s="125" t="s">
        <v>675</v>
      </c>
      <c r="O413" s="125" t="s">
        <v>292</v>
      </c>
    </row>
    <row r="414" spans="1:15">
      <c r="A414" s="123" t="s">
        <v>3</v>
      </c>
      <c r="B414" s="124" t="s">
        <v>98</v>
      </c>
      <c r="C414" s="125">
        <v>974</v>
      </c>
      <c r="D414" s="125">
        <v>70.786000000000001</v>
      </c>
      <c r="E414" s="125">
        <v>35.231000000000002</v>
      </c>
      <c r="F414" s="125">
        <f t="shared" si="6"/>
        <v>35.555</v>
      </c>
      <c r="G414" s="126"/>
      <c r="H414" s="125">
        <v>40</v>
      </c>
      <c r="I414" s="125" t="s">
        <v>699</v>
      </c>
      <c r="J414" s="125" t="s">
        <v>674</v>
      </c>
      <c r="K414" s="125" t="s">
        <v>292</v>
      </c>
      <c r="L414" s="125">
        <v>77</v>
      </c>
      <c r="M414" s="125">
        <v>1500</v>
      </c>
      <c r="N414" s="125" t="s">
        <v>676</v>
      </c>
      <c r="O414" s="125" t="s">
        <v>292</v>
      </c>
    </row>
    <row r="415" spans="1:15">
      <c r="A415" s="123" t="s">
        <v>3</v>
      </c>
      <c r="B415" s="124" t="s">
        <v>99</v>
      </c>
      <c r="C415" s="125">
        <v>979</v>
      </c>
      <c r="D415" s="125">
        <v>70.786000000000001</v>
      </c>
      <c r="E415" s="125">
        <v>35.231000000000002</v>
      </c>
      <c r="F415" s="125">
        <f t="shared" si="6"/>
        <v>35.555</v>
      </c>
      <c r="G415" s="126"/>
      <c r="H415" s="125">
        <v>40</v>
      </c>
      <c r="I415" s="125" t="s">
        <v>699</v>
      </c>
      <c r="J415" s="125" t="s">
        <v>674</v>
      </c>
      <c r="K415" s="125" t="s">
        <v>292</v>
      </c>
      <c r="L415" s="125">
        <v>77</v>
      </c>
      <c r="M415" s="125">
        <v>1500</v>
      </c>
      <c r="N415" s="125" t="s">
        <v>677</v>
      </c>
      <c r="O415" s="125" t="s">
        <v>292</v>
      </c>
    </row>
    <row r="416" spans="1:15">
      <c r="A416" s="123" t="s">
        <v>688</v>
      </c>
      <c r="B416" s="124" t="s">
        <v>39</v>
      </c>
      <c r="C416" s="125">
        <v>980</v>
      </c>
      <c r="D416" s="125">
        <v>91.602999999999994</v>
      </c>
      <c r="E416" s="125">
        <v>45.801499999999997</v>
      </c>
      <c r="F416" s="125">
        <f t="shared" si="6"/>
        <v>45.801499999999997</v>
      </c>
      <c r="G416" s="126"/>
      <c r="H416" s="125">
        <v>49</v>
      </c>
      <c r="I416" s="125" t="s">
        <v>679</v>
      </c>
      <c r="J416" s="125" t="s">
        <v>674</v>
      </c>
      <c r="K416" s="125" t="s">
        <v>292</v>
      </c>
      <c r="L416" s="125">
        <v>2</v>
      </c>
      <c r="M416" s="125" t="s">
        <v>292</v>
      </c>
      <c r="N416" s="125" t="s">
        <v>680</v>
      </c>
      <c r="O416" s="125" t="s">
        <v>292</v>
      </c>
    </row>
    <row r="417" spans="1:15">
      <c r="A417" s="123" t="s">
        <v>3</v>
      </c>
      <c r="B417" s="124" t="s">
        <v>100</v>
      </c>
      <c r="C417" s="125">
        <v>984</v>
      </c>
      <c r="D417" s="125">
        <v>70.786000000000001</v>
      </c>
      <c r="E417" s="125">
        <v>35.231000000000002</v>
      </c>
      <c r="F417" s="125">
        <f t="shared" si="6"/>
        <v>35.555</v>
      </c>
      <c r="G417" s="126"/>
      <c r="H417" s="125">
        <v>40</v>
      </c>
      <c r="I417" s="125" t="s">
        <v>699</v>
      </c>
      <c r="J417" s="125" t="s">
        <v>674</v>
      </c>
      <c r="K417" s="125" t="s">
        <v>292</v>
      </c>
      <c r="L417" s="125">
        <v>77</v>
      </c>
      <c r="M417" s="125">
        <v>1500</v>
      </c>
      <c r="N417" s="125" t="s">
        <v>678</v>
      </c>
      <c r="O417" s="125" t="s">
        <v>292</v>
      </c>
    </row>
    <row r="418" spans="1:15">
      <c r="A418" s="123" t="s">
        <v>688</v>
      </c>
      <c r="B418" s="124" t="s">
        <v>40</v>
      </c>
      <c r="C418" s="125">
        <v>996</v>
      </c>
      <c r="D418" s="125">
        <v>91.102999999999994</v>
      </c>
      <c r="E418" s="125">
        <v>45.551499999999997</v>
      </c>
      <c r="F418" s="125">
        <f t="shared" si="6"/>
        <v>45.551499999999997</v>
      </c>
      <c r="G418" s="126" t="s">
        <v>702</v>
      </c>
      <c r="H418" s="125">
        <v>49</v>
      </c>
      <c r="I418" s="125" t="s">
        <v>681</v>
      </c>
      <c r="J418" s="125" t="s">
        <v>674</v>
      </c>
      <c r="K418" s="125" t="s">
        <v>292</v>
      </c>
      <c r="L418" s="125" t="s">
        <v>687</v>
      </c>
      <c r="M418" s="125" t="s">
        <v>292</v>
      </c>
      <c r="N418" s="125" t="s">
        <v>678</v>
      </c>
      <c r="O418" s="125" t="s">
        <v>292</v>
      </c>
    </row>
    <row r="419" spans="1:15">
      <c r="A419" s="123" t="s">
        <v>567</v>
      </c>
      <c r="B419" s="124" t="s">
        <v>564</v>
      </c>
      <c r="C419" s="125">
        <v>1000</v>
      </c>
      <c r="D419" s="125">
        <v>5</v>
      </c>
      <c r="E419" s="125">
        <v>2.5</v>
      </c>
      <c r="F419" s="125">
        <f t="shared" si="6"/>
        <v>2.5</v>
      </c>
      <c r="G419" s="126" t="s">
        <v>548</v>
      </c>
      <c r="H419" s="125">
        <v>40</v>
      </c>
      <c r="I419" s="125" t="s">
        <v>123</v>
      </c>
      <c r="J419" s="125" t="s">
        <v>292</v>
      </c>
      <c r="K419" s="125">
        <v>3</v>
      </c>
      <c r="L419" s="127">
        <v>0.4</v>
      </c>
      <c r="M419" s="125" t="s">
        <v>292</v>
      </c>
      <c r="N419" s="125" t="s">
        <v>292</v>
      </c>
      <c r="O419" s="125" t="s">
        <v>426</v>
      </c>
    </row>
    <row r="420" spans="1:15">
      <c r="A420" s="123" t="s">
        <v>551</v>
      </c>
      <c r="B420" s="124" t="s">
        <v>547</v>
      </c>
      <c r="C420" s="125">
        <v>1000</v>
      </c>
      <c r="D420" s="125">
        <v>5</v>
      </c>
      <c r="E420" s="125">
        <v>2.5</v>
      </c>
      <c r="F420" s="125">
        <f t="shared" si="6"/>
        <v>2.5</v>
      </c>
      <c r="G420" s="126" t="s">
        <v>548</v>
      </c>
      <c r="H420" s="125">
        <v>40</v>
      </c>
      <c r="I420" s="125" t="s">
        <v>121</v>
      </c>
      <c r="J420" s="125" t="s">
        <v>292</v>
      </c>
      <c r="K420" s="125">
        <v>3</v>
      </c>
      <c r="L420" s="125">
        <v>180</v>
      </c>
      <c r="M420" s="125" t="s">
        <v>292</v>
      </c>
      <c r="N420" s="125" t="s">
        <v>292</v>
      </c>
      <c r="O420" s="125" t="s">
        <v>426</v>
      </c>
    </row>
    <row r="421" spans="1:15">
      <c r="A421" s="123" t="s">
        <v>584</v>
      </c>
      <c r="B421" s="124" t="s">
        <v>581</v>
      </c>
      <c r="C421" s="125">
        <v>1000</v>
      </c>
      <c r="D421" s="125">
        <v>5</v>
      </c>
      <c r="E421" s="125">
        <v>2.5</v>
      </c>
      <c r="F421" s="125">
        <f t="shared" si="6"/>
        <v>2.5</v>
      </c>
      <c r="G421" s="126" t="s">
        <v>548</v>
      </c>
      <c r="H421" s="125">
        <v>40</v>
      </c>
      <c r="I421" s="125" t="s">
        <v>125</v>
      </c>
      <c r="J421" s="125" t="s">
        <v>292</v>
      </c>
      <c r="K421" s="125">
        <v>3</v>
      </c>
      <c r="L421" s="125">
        <v>99</v>
      </c>
      <c r="M421" s="125" t="s">
        <v>292</v>
      </c>
      <c r="N421" s="125" t="s">
        <v>292</v>
      </c>
      <c r="O421" s="125" t="s">
        <v>426</v>
      </c>
    </row>
    <row r="422" spans="1:15">
      <c r="A422" s="123" t="s">
        <v>470</v>
      </c>
      <c r="B422" s="124" t="s">
        <v>453</v>
      </c>
      <c r="C422" s="125">
        <v>1000</v>
      </c>
      <c r="D422" s="125">
        <v>4.282</v>
      </c>
      <c r="E422" s="125">
        <v>3.8538000000000001</v>
      </c>
      <c r="F422" s="125">
        <f t="shared" si="6"/>
        <v>0.42819999999999991</v>
      </c>
      <c r="G422" s="126"/>
      <c r="H422" s="125"/>
      <c r="I422" s="125"/>
      <c r="J422" s="125"/>
      <c r="K422" s="125"/>
      <c r="L422" s="125"/>
      <c r="M422" s="125"/>
      <c r="N422" s="125"/>
      <c r="O422" s="125"/>
    </row>
    <row r="423" spans="1:15">
      <c r="A423" s="123" t="s">
        <v>470</v>
      </c>
      <c r="B423" s="124" t="s">
        <v>464</v>
      </c>
      <c r="C423" s="125">
        <v>1000</v>
      </c>
      <c r="D423" s="125">
        <v>4.282</v>
      </c>
      <c r="E423" s="125">
        <v>3.8538000000000001</v>
      </c>
      <c r="F423" s="125">
        <f t="shared" si="6"/>
        <v>0.42819999999999991</v>
      </c>
      <c r="G423" s="126"/>
      <c r="H423" s="125"/>
      <c r="I423" s="125"/>
      <c r="J423" s="125"/>
      <c r="K423" s="125"/>
      <c r="L423" s="125"/>
      <c r="M423" s="125"/>
      <c r="N423" s="125"/>
      <c r="O423" s="125"/>
    </row>
    <row r="424" spans="1:15">
      <c r="A424" s="123" t="s">
        <v>470</v>
      </c>
      <c r="B424" s="124" t="s">
        <v>449</v>
      </c>
      <c r="C424" s="125">
        <v>1000</v>
      </c>
      <c r="D424" s="125">
        <v>4.282</v>
      </c>
      <c r="E424" s="125">
        <v>3.8538000000000001</v>
      </c>
      <c r="F424" s="125">
        <f t="shared" si="6"/>
        <v>0.42819999999999991</v>
      </c>
      <c r="G424" s="126"/>
      <c r="H424" s="125"/>
      <c r="I424" s="125"/>
      <c r="J424" s="125"/>
      <c r="K424" s="125"/>
      <c r="L424" s="125"/>
      <c r="M424" s="125"/>
      <c r="N424" s="125"/>
      <c r="O424" s="125"/>
    </row>
    <row r="425" spans="1:15">
      <c r="A425" s="123" t="s">
        <v>470</v>
      </c>
      <c r="B425" s="124" t="s">
        <v>465</v>
      </c>
      <c r="C425" s="125">
        <v>1000</v>
      </c>
      <c r="D425" s="125">
        <v>4.282</v>
      </c>
      <c r="E425" s="125">
        <v>3.8538000000000001</v>
      </c>
      <c r="F425" s="125">
        <f t="shared" si="6"/>
        <v>0.42819999999999991</v>
      </c>
      <c r="G425" s="126"/>
      <c r="H425" s="125"/>
      <c r="I425" s="125"/>
      <c r="J425" s="125"/>
      <c r="K425" s="125"/>
      <c r="L425" s="125"/>
      <c r="M425" s="125"/>
      <c r="N425" s="125"/>
      <c r="O425" s="125"/>
    </row>
    <row r="426" spans="1:15">
      <c r="A426" s="123" t="s">
        <v>470</v>
      </c>
      <c r="B426" s="124" t="s">
        <v>451</v>
      </c>
      <c r="C426" s="125">
        <v>1000</v>
      </c>
      <c r="D426" s="125">
        <v>4.282</v>
      </c>
      <c r="E426" s="125">
        <v>3.8538000000000001</v>
      </c>
      <c r="F426" s="125">
        <f t="shared" si="6"/>
        <v>0.42819999999999991</v>
      </c>
      <c r="G426" s="126"/>
      <c r="H426" s="125"/>
      <c r="I426" s="125"/>
      <c r="J426" s="125"/>
      <c r="K426" s="125"/>
      <c r="L426" s="125"/>
      <c r="M426" s="125"/>
      <c r="N426" s="125"/>
      <c r="O426" s="125"/>
    </row>
    <row r="427" spans="1:15">
      <c r="A427" s="123" t="s">
        <v>470</v>
      </c>
      <c r="B427" s="124" t="s">
        <v>467</v>
      </c>
      <c r="C427" s="125">
        <v>1000</v>
      </c>
      <c r="D427" s="125">
        <v>4.282</v>
      </c>
      <c r="E427" s="125">
        <v>3.8538000000000001</v>
      </c>
      <c r="F427" s="125">
        <f t="shared" si="6"/>
        <v>0.42819999999999991</v>
      </c>
      <c r="G427" s="126"/>
      <c r="H427" s="125"/>
      <c r="I427" s="125"/>
      <c r="J427" s="125"/>
      <c r="K427" s="125"/>
      <c r="L427" s="125"/>
      <c r="M427" s="125"/>
      <c r="N427" s="125"/>
      <c r="O427" s="125"/>
    </row>
    <row r="428" spans="1:15">
      <c r="A428" s="123" t="s">
        <v>470</v>
      </c>
      <c r="B428" s="124" t="s">
        <v>469</v>
      </c>
      <c r="C428" s="125">
        <v>1000</v>
      </c>
      <c r="D428" s="125">
        <v>4.282</v>
      </c>
      <c r="E428" s="125">
        <v>3.8538000000000001</v>
      </c>
      <c r="F428" s="125">
        <f t="shared" si="6"/>
        <v>0.42819999999999991</v>
      </c>
      <c r="G428" s="126"/>
      <c r="H428" s="125"/>
      <c r="I428" s="125"/>
      <c r="J428" s="125"/>
      <c r="K428" s="125"/>
      <c r="L428" s="125"/>
      <c r="M428" s="125"/>
      <c r="N428" s="125"/>
      <c r="O428" s="125"/>
    </row>
    <row r="429" spans="1:15">
      <c r="A429" s="123" t="s">
        <v>470</v>
      </c>
      <c r="B429" s="124" t="s">
        <v>446</v>
      </c>
      <c r="C429" s="125">
        <v>1000</v>
      </c>
      <c r="D429" s="125">
        <v>4.282</v>
      </c>
      <c r="E429" s="125">
        <v>3.8538000000000001</v>
      </c>
      <c r="F429" s="125">
        <f t="shared" si="6"/>
        <v>0.42819999999999991</v>
      </c>
      <c r="G429" s="126"/>
      <c r="H429" s="125"/>
      <c r="I429" s="125"/>
      <c r="J429" s="125"/>
      <c r="K429" s="125"/>
      <c r="L429" s="125"/>
      <c r="M429" s="125"/>
      <c r="N429" s="125"/>
      <c r="O429" s="125"/>
    </row>
    <row r="430" spans="1:15">
      <c r="A430" s="123" t="s">
        <v>470</v>
      </c>
      <c r="B430" s="124" t="s">
        <v>463</v>
      </c>
      <c r="C430" s="125">
        <v>1000</v>
      </c>
      <c r="D430" s="125">
        <v>4.282</v>
      </c>
      <c r="E430" s="125">
        <v>3.8538000000000001</v>
      </c>
      <c r="F430" s="125">
        <f t="shared" si="6"/>
        <v>0.42819999999999991</v>
      </c>
      <c r="G430" s="126"/>
      <c r="H430" s="125"/>
      <c r="I430" s="125"/>
      <c r="J430" s="125"/>
      <c r="K430" s="125"/>
      <c r="L430" s="125"/>
      <c r="M430" s="125"/>
      <c r="N430" s="125"/>
      <c r="O430" s="125"/>
    </row>
    <row r="431" spans="1:15">
      <c r="A431" s="123" t="s">
        <v>470</v>
      </c>
      <c r="B431" s="124" t="s">
        <v>455</v>
      </c>
      <c r="C431" s="125">
        <v>1000</v>
      </c>
      <c r="D431" s="125">
        <v>4.282</v>
      </c>
      <c r="E431" s="125">
        <v>3.8538000000000001</v>
      </c>
      <c r="F431" s="125">
        <f t="shared" si="6"/>
        <v>0.42819999999999991</v>
      </c>
      <c r="G431" s="126"/>
      <c r="H431" s="125"/>
      <c r="I431" s="125"/>
      <c r="J431" s="125"/>
      <c r="K431" s="125"/>
      <c r="L431" s="125"/>
      <c r="M431" s="125"/>
      <c r="N431" s="125"/>
      <c r="O431" s="125"/>
    </row>
    <row r="432" spans="1:15">
      <c r="A432" s="123" t="s">
        <v>470</v>
      </c>
      <c r="B432" s="124" t="s">
        <v>460</v>
      </c>
      <c r="C432" s="125">
        <v>1000</v>
      </c>
      <c r="D432" s="125">
        <v>4.282</v>
      </c>
      <c r="E432" s="125">
        <v>3.8538000000000001</v>
      </c>
      <c r="F432" s="125">
        <f t="shared" si="6"/>
        <v>0.42819999999999991</v>
      </c>
      <c r="G432" s="126"/>
      <c r="H432" s="125"/>
      <c r="I432" s="125"/>
      <c r="J432" s="125"/>
      <c r="K432" s="125"/>
      <c r="L432" s="125"/>
      <c r="M432" s="125"/>
      <c r="N432" s="125"/>
      <c r="O432" s="125"/>
    </row>
    <row r="433" spans="1:15">
      <c r="A433" s="123" t="s">
        <v>470</v>
      </c>
      <c r="B433" s="124" t="s">
        <v>448</v>
      </c>
      <c r="C433" s="125">
        <v>1000</v>
      </c>
      <c r="D433" s="125">
        <v>4.282</v>
      </c>
      <c r="E433" s="125">
        <v>3.8538000000000001</v>
      </c>
      <c r="F433" s="125">
        <f t="shared" si="6"/>
        <v>0.42819999999999991</v>
      </c>
      <c r="G433" s="126"/>
      <c r="H433" s="125"/>
      <c r="I433" s="125"/>
      <c r="J433" s="125"/>
      <c r="K433" s="125"/>
      <c r="L433" s="125"/>
      <c r="M433" s="125"/>
      <c r="N433" s="125"/>
      <c r="O433" s="125"/>
    </row>
    <row r="434" spans="1:15">
      <c r="A434" s="123" t="s">
        <v>470</v>
      </c>
      <c r="B434" s="124" t="s">
        <v>466</v>
      </c>
      <c r="C434" s="125">
        <v>1000</v>
      </c>
      <c r="D434" s="125">
        <v>4.282</v>
      </c>
      <c r="E434" s="125">
        <v>3.8538000000000001</v>
      </c>
      <c r="F434" s="125">
        <f t="shared" si="6"/>
        <v>0.42819999999999991</v>
      </c>
      <c r="G434" s="126"/>
      <c r="H434" s="125"/>
      <c r="I434" s="125"/>
      <c r="J434" s="125"/>
      <c r="K434" s="125"/>
      <c r="L434" s="125"/>
      <c r="M434" s="125"/>
      <c r="N434" s="125"/>
      <c r="O434" s="125"/>
    </row>
    <row r="435" spans="1:15">
      <c r="A435" s="123" t="s">
        <v>470</v>
      </c>
      <c r="B435" s="124" t="s">
        <v>459</v>
      </c>
      <c r="C435" s="125">
        <v>1000</v>
      </c>
      <c r="D435" s="125">
        <v>4.282</v>
      </c>
      <c r="E435" s="125">
        <v>3.8538000000000001</v>
      </c>
      <c r="F435" s="125">
        <f t="shared" si="6"/>
        <v>0.42819999999999991</v>
      </c>
      <c r="G435" s="126"/>
      <c r="H435" s="125"/>
      <c r="I435" s="125"/>
      <c r="J435" s="125"/>
      <c r="K435" s="125"/>
      <c r="L435" s="125"/>
      <c r="M435" s="125"/>
      <c r="N435" s="125"/>
      <c r="O435" s="125"/>
    </row>
    <row r="436" spans="1:15">
      <c r="A436" s="123" t="s">
        <v>470</v>
      </c>
      <c r="B436" s="124" t="s">
        <v>441</v>
      </c>
      <c r="C436" s="125">
        <v>1000</v>
      </c>
      <c r="D436" s="125">
        <v>4.282</v>
      </c>
      <c r="E436" s="125">
        <v>3.8538000000000001</v>
      </c>
      <c r="F436" s="125">
        <f t="shared" si="6"/>
        <v>0.42819999999999991</v>
      </c>
      <c r="G436" s="126"/>
      <c r="H436" s="125"/>
      <c r="I436" s="125"/>
      <c r="J436" s="125"/>
      <c r="K436" s="125"/>
      <c r="L436" s="125"/>
      <c r="M436" s="125"/>
      <c r="N436" s="125"/>
      <c r="O436" s="125"/>
    </row>
    <row r="437" spans="1:15">
      <c r="A437" s="123" t="s">
        <v>470</v>
      </c>
      <c r="B437" s="124" t="s">
        <v>456</v>
      </c>
      <c r="C437" s="125">
        <v>1000</v>
      </c>
      <c r="D437" s="125">
        <v>4.282</v>
      </c>
      <c r="E437" s="125">
        <v>3.8538000000000001</v>
      </c>
      <c r="F437" s="125">
        <f t="shared" si="6"/>
        <v>0.42819999999999991</v>
      </c>
      <c r="G437" s="126"/>
      <c r="H437" s="125"/>
      <c r="I437" s="125"/>
      <c r="J437" s="125"/>
      <c r="K437" s="125"/>
      <c r="L437" s="125"/>
      <c r="M437" s="125"/>
      <c r="N437" s="125"/>
      <c r="O437" s="125"/>
    </row>
    <row r="438" spans="1:15">
      <c r="A438" s="123" t="s">
        <v>470</v>
      </c>
      <c r="B438" s="124" t="s">
        <v>444</v>
      </c>
      <c r="C438" s="125">
        <v>1000</v>
      </c>
      <c r="D438" s="125">
        <v>4.282</v>
      </c>
      <c r="E438" s="125">
        <v>3.8538000000000001</v>
      </c>
      <c r="F438" s="125">
        <f t="shared" si="6"/>
        <v>0.42819999999999991</v>
      </c>
      <c r="G438" s="126"/>
      <c r="H438" s="125"/>
      <c r="I438" s="125"/>
      <c r="J438" s="125"/>
      <c r="K438" s="125"/>
      <c r="L438" s="125"/>
      <c r="M438" s="125"/>
      <c r="N438" s="125"/>
      <c r="O438" s="125"/>
    </row>
    <row r="439" spans="1:15">
      <c r="A439" s="123" t="s">
        <v>470</v>
      </c>
      <c r="B439" s="124" t="s">
        <v>447</v>
      </c>
      <c r="C439" s="125">
        <v>1000</v>
      </c>
      <c r="D439" s="125">
        <v>4.282</v>
      </c>
      <c r="E439" s="125">
        <v>3.8538000000000001</v>
      </c>
      <c r="F439" s="125">
        <f t="shared" si="6"/>
        <v>0.42819999999999991</v>
      </c>
      <c r="G439" s="126"/>
      <c r="H439" s="125"/>
      <c r="I439" s="125"/>
      <c r="J439" s="125"/>
      <c r="K439" s="125"/>
      <c r="L439" s="125"/>
      <c r="M439" s="125"/>
      <c r="N439" s="125"/>
      <c r="O439" s="125"/>
    </row>
    <row r="440" spans="1:15">
      <c r="A440" s="123" t="s">
        <v>470</v>
      </c>
      <c r="B440" s="124" t="s">
        <v>450</v>
      </c>
      <c r="C440" s="125">
        <v>1000</v>
      </c>
      <c r="D440" s="125">
        <v>4.282</v>
      </c>
      <c r="E440" s="125">
        <v>3.8538000000000001</v>
      </c>
      <c r="F440" s="125">
        <f t="shared" si="6"/>
        <v>0.42819999999999991</v>
      </c>
      <c r="G440" s="126"/>
      <c r="H440" s="125"/>
      <c r="I440" s="125"/>
      <c r="J440" s="125"/>
      <c r="K440" s="125"/>
      <c r="L440" s="125"/>
      <c r="M440" s="125"/>
      <c r="N440" s="125"/>
      <c r="O440" s="125"/>
    </row>
    <row r="441" spans="1:15">
      <c r="A441" s="123" t="s">
        <v>470</v>
      </c>
      <c r="B441" s="124" t="s">
        <v>462</v>
      </c>
      <c r="C441" s="125">
        <v>1000</v>
      </c>
      <c r="D441" s="125">
        <v>4.282</v>
      </c>
      <c r="E441" s="125">
        <v>3.8538000000000001</v>
      </c>
      <c r="F441" s="125">
        <f t="shared" si="6"/>
        <v>0.42819999999999991</v>
      </c>
      <c r="G441" s="126"/>
      <c r="H441" s="125"/>
      <c r="I441" s="125"/>
      <c r="J441" s="125"/>
      <c r="K441" s="125"/>
      <c r="L441" s="125"/>
      <c r="M441" s="125"/>
      <c r="N441" s="125"/>
      <c r="O441" s="125"/>
    </row>
    <row r="442" spans="1:15">
      <c r="A442" s="123" t="s">
        <v>470</v>
      </c>
      <c r="B442" s="124" t="s">
        <v>457</v>
      </c>
      <c r="C442" s="125">
        <v>1000</v>
      </c>
      <c r="D442" s="125">
        <v>4.282</v>
      </c>
      <c r="E442" s="125">
        <v>3.8538000000000001</v>
      </c>
      <c r="F442" s="125">
        <f t="shared" si="6"/>
        <v>0.42819999999999991</v>
      </c>
      <c r="G442" s="126"/>
      <c r="H442" s="125"/>
      <c r="I442" s="125"/>
      <c r="J442" s="125"/>
      <c r="K442" s="125"/>
      <c r="L442" s="125"/>
      <c r="M442" s="125"/>
      <c r="N442" s="125"/>
      <c r="O442" s="125"/>
    </row>
    <row r="443" spans="1:15">
      <c r="A443" s="123" t="s">
        <v>470</v>
      </c>
      <c r="B443" s="124" t="s">
        <v>452</v>
      </c>
      <c r="C443" s="125">
        <v>1000</v>
      </c>
      <c r="D443" s="125">
        <v>4.282</v>
      </c>
      <c r="E443" s="125">
        <v>3.8538000000000001</v>
      </c>
      <c r="F443" s="125">
        <f t="shared" si="6"/>
        <v>0.42819999999999991</v>
      </c>
      <c r="G443" s="126"/>
      <c r="H443" s="125"/>
      <c r="I443" s="125"/>
      <c r="J443" s="125"/>
      <c r="K443" s="125"/>
      <c r="L443" s="125"/>
      <c r="M443" s="125"/>
      <c r="N443" s="125"/>
      <c r="O443" s="125"/>
    </row>
    <row r="444" spans="1:15">
      <c r="A444" s="123" t="s">
        <v>470</v>
      </c>
      <c r="B444" s="124" t="s">
        <v>468</v>
      </c>
      <c r="C444" s="125">
        <v>1000</v>
      </c>
      <c r="D444" s="125">
        <v>4.282</v>
      </c>
      <c r="E444" s="125">
        <v>3.8538000000000001</v>
      </c>
      <c r="F444" s="125">
        <f t="shared" si="6"/>
        <v>0.42819999999999991</v>
      </c>
      <c r="G444" s="126"/>
      <c r="H444" s="125"/>
      <c r="I444" s="125"/>
      <c r="J444" s="125"/>
      <c r="K444" s="125"/>
      <c r="L444" s="125"/>
      <c r="M444" s="125"/>
      <c r="N444" s="125"/>
      <c r="O444" s="125"/>
    </row>
    <row r="445" spans="1:15">
      <c r="A445" s="123" t="s">
        <v>470</v>
      </c>
      <c r="B445" s="124" t="s">
        <v>440</v>
      </c>
      <c r="C445" s="125">
        <v>1000</v>
      </c>
      <c r="D445" s="125">
        <v>4.282</v>
      </c>
      <c r="E445" s="125">
        <v>3.8538000000000001</v>
      </c>
      <c r="F445" s="125">
        <f t="shared" si="6"/>
        <v>0.42819999999999991</v>
      </c>
      <c r="G445" s="126"/>
      <c r="H445" s="125"/>
      <c r="I445" s="125"/>
      <c r="J445" s="125"/>
      <c r="K445" s="125"/>
      <c r="L445" s="125"/>
      <c r="M445" s="125"/>
      <c r="N445" s="125"/>
      <c r="O445" s="125"/>
    </row>
    <row r="446" spans="1:15">
      <c r="A446" s="123" t="s">
        <v>470</v>
      </c>
      <c r="B446" s="124" t="s">
        <v>442</v>
      </c>
      <c r="C446" s="125">
        <v>1000</v>
      </c>
      <c r="D446" s="125">
        <v>4.282</v>
      </c>
      <c r="E446" s="125">
        <v>3.8538000000000001</v>
      </c>
      <c r="F446" s="125">
        <f t="shared" si="6"/>
        <v>0.42819999999999991</v>
      </c>
      <c r="G446" s="126"/>
      <c r="H446" s="125"/>
      <c r="I446" s="125"/>
      <c r="J446" s="125"/>
      <c r="K446" s="125"/>
      <c r="L446" s="125"/>
      <c r="M446" s="125"/>
      <c r="N446" s="125"/>
      <c r="O446" s="125"/>
    </row>
    <row r="447" spans="1:15">
      <c r="A447" s="123" t="s">
        <v>470</v>
      </c>
      <c r="B447" s="124" t="s">
        <v>458</v>
      </c>
      <c r="C447" s="125">
        <v>1000</v>
      </c>
      <c r="D447" s="125">
        <v>4.282</v>
      </c>
      <c r="E447" s="125">
        <v>3.8538000000000001</v>
      </c>
      <c r="F447" s="125">
        <f t="shared" si="6"/>
        <v>0.42819999999999991</v>
      </c>
      <c r="G447" s="126"/>
      <c r="H447" s="125"/>
      <c r="I447" s="125"/>
      <c r="J447" s="125"/>
      <c r="K447" s="125"/>
      <c r="L447" s="125"/>
      <c r="M447" s="125"/>
      <c r="N447" s="125"/>
      <c r="O447" s="125"/>
    </row>
    <row r="448" spans="1:15">
      <c r="A448" s="123" t="s">
        <v>470</v>
      </c>
      <c r="B448" s="124" t="s">
        <v>461</v>
      </c>
      <c r="C448" s="125">
        <v>1000</v>
      </c>
      <c r="D448" s="125">
        <v>4.282</v>
      </c>
      <c r="E448" s="125">
        <v>3.8538000000000001</v>
      </c>
      <c r="F448" s="125">
        <f t="shared" si="6"/>
        <v>0.42819999999999991</v>
      </c>
      <c r="G448" s="126"/>
      <c r="H448" s="125"/>
      <c r="I448" s="125"/>
      <c r="J448" s="125"/>
      <c r="K448" s="125"/>
      <c r="L448" s="125"/>
      <c r="M448" s="125"/>
      <c r="N448" s="125"/>
      <c r="O448" s="125"/>
    </row>
    <row r="449" spans="1:15">
      <c r="A449" s="123" t="s">
        <v>470</v>
      </c>
      <c r="B449" s="124" t="s">
        <v>454</v>
      </c>
      <c r="C449" s="125">
        <v>1000</v>
      </c>
      <c r="D449" s="125">
        <v>4.282</v>
      </c>
      <c r="E449" s="125">
        <v>3.8538000000000001</v>
      </c>
      <c r="F449" s="125">
        <f t="shared" si="6"/>
        <v>0.42819999999999991</v>
      </c>
      <c r="G449" s="126"/>
      <c r="H449" s="125"/>
      <c r="I449" s="125"/>
      <c r="J449" s="125"/>
      <c r="K449" s="125"/>
      <c r="L449" s="125"/>
      <c r="M449" s="125"/>
      <c r="N449" s="125"/>
      <c r="O449" s="125"/>
    </row>
    <row r="450" spans="1:15">
      <c r="A450" s="123" t="s">
        <v>470</v>
      </c>
      <c r="B450" s="124" t="s">
        <v>443</v>
      </c>
      <c r="C450" s="125">
        <v>1000</v>
      </c>
      <c r="D450" s="125">
        <v>4.282</v>
      </c>
      <c r="E450" s="125">
        <v>3.8538000000000001</v>
      </c>
      <c r="F450" s="125">
        <f t="shared" ref="F450:F513" si="7">D450-E450</f>
        <v>0.42819999999999991</v>
      </c>
      <c r="G450" s="126"/>
      <c r="H450" s="125"/>
      <c r="I450" s="125"/>
      <c r="J450" s="125"/>
      <c r="K450" s="125"/>
      <c r="L450" s="125"/>
      <c r="M450" s="125"/>
      <c r="N450" s="125"/>
      <c r="O450" s="125"/>
    </row>
    <row r="451" spans="1:15">
      <c r="A451" s="123" t="s">
        <v>470</v>
      </c>
      <c r="B451" s="124" t="s">
        <v>445</v>
      </c>
      <c r="C451" s="125">
        <v>1000</v>
      </c>
      <c r="D451" s="125">
        <v>4.282</v>
      </c>
      <c r="E451" s="125">
        <v>3.8538000000000001</v>
      </c>
      <c r="F451" s="125">
        <f t="shared" si="7"/>
        <v>0.42819999999999991</v>
      </c>
      <c r="G451" s="126"/>
      <c r="H451" s="125"/>
      <c r="I451" s="125"/>
      <c r="J451" s="125"/>
      <c r="K451" s="125"/>
      <c r="L451" s="125"/>
      <c r="M451" s="125"/>
      <c r="N451" s="125"/>
      <c r="O451" s="125"/>
    </row>
    <row r="452" spans="1:15">
      <c r="A452" s="123" t="s">
        <v>507</v>
      </c>
      <c r="B452" s="124" t="s">
        <v>476</v>
      </c>
      <c r="C452" s="125">
        <v>1000</v>
      </c>
      <c r="D452" s="125">
        <v>4.282</v>
      </c>
      <c r="E452" s="125">
        <v>3.8538000000000001</v>
      </c>
      <c r="F452" s="125">
        <f t="shared" si="7"/>
        <v>0.42819999999999991</v>
      </c>
      <c r="G452" s="126"/>
      <c r="H452" s="125"/>
      <c r="I452" s="125"/>
      <c r="J452" s="125"/>
      <c r="K452" s="125"/>
      <c r="L452" s="125"/>
      <c r="M452" s="125"/>
      <c r="N452" s="125"/>
      <c r="O452" s="125"/>
    </row>
    <row r="453" spans="1:15">
      <c r="A453" s="123" t="s">
        <v>507</v>
      </c>
      <c r="B453" s="124" t="s">
        <v>475</v>
      </c>
      <c r="C453" s="125">
        <v>1000</v>
      </c>
      <c r="D453" s="125">
        <v>4.282</v>
      </c>
      <c r="E453" s="125">
        <v>3.8538000000000001</v>
      </c>
      <c r="F453" s="125">
        <f t="shared" si="7"/>
        <v>0.42819999999999991</v>
      </c>
      <c r="G453" s="126"/>
      <c r="H453" s="125"/>
      <c r="I453" s="125"/>
      <c r="J453" s="125"/>
      <c r="K453" s="125"/>
      <c r="L453" s="125"/>
      <c r="M453" s="125"/>
      <c r="N453" s="125"/>
      <c r="O453" s="125"/>
    </row>
    <row r="454" spans="1:15">
      <c r="A454" s="123" t="s">
        <v>507</v>
      </c>
      <c r="B454" s="124" t="s">
        <v>472</v>
      </c>
      <c r="C454" s="125">
        <v>1000</v>
      </c>
      <c r="D454" s="125">
        <v>4.282</v>
      </c>
      <c r="E454" s="125">
        <v>3.8538000000000001</v>
      </c>
      <c r="F454" s="125">
        <f t="shared" si="7"/>
        <v>0.42819999999999991</v>
      </c>
      <c r="G454" s="126"/>
      <c r="H454" s="125"/>
      <c r="I454" s="125"/>
      <c r="J454" s="125"/>
      <c r="K454" s="125"/>
      <c r="L454" s="125"/>
      <c r="M454" s="125"/>
      <c r="N454" s="125"/>
      <c r="O454" s="125"/>
    </row>
    <row r="455" spans="1:15">
      <c r="A455" s="123" t="s">
        <v>507</v>
      </c>
      <c r="B455" s="124" t="s">
        <v>471</v>
      </c>
      <c r="C455" s="125">
        <v>1000</v>
      </c>
      <c r="D455" s="125">
        <v>4.282</v>
      </c>
      <c r="E455" s="125">
        <v>3.8538000000000001</v>
      </c>
      <c r="F455" s="125">
        <f t="shared" si="7"/>
        <v>0.42819999999999991</v>
      </c>
      <c r="G455" s="126"/>
      <c r="H455" s="125"/>
      <c r="I455" s="125"/>
      <c r="J455" s="125"/>
      <c r="K455" s="125"/>
      <c r="L455" s="125"/>
      <c r="M455" s="125"/>
      <c r="N455" s="125"/>
      <c r="O455" s="125"/>
    </row>
    <row r="456" spans="1:15">
      <c r="A456" s="123" t="s">
        <v>507</v>
      </c>
      <c r="B456" s="124" t="s">
        <v>496</v>
      </c>
      <c r="C456" s="125">
        <v>1000</v>
      </c>
      <c r="D456" s="125">
        <v>4.282</v>
      </c>
      <c r="E456" s="125">
        <v>3.8538000000000001</v>
      </c>
      <c r="F456" s="125">
        <f t="shared" si="7"/>
        <v>0.42819999999999991</v>
      </c>
      <c r="G456" s="126"/>
      <c r="H456" s="125"/>
      <c r="I456" s="125"/>
      <c r="J456" s="125"/>
      <c r="K456" s="125"/>
      <c r="L456" s="125"/>
      <c r="M456" s="125"/>
      <c r="N456" s="125"/>
      <c r="O456" s="125"/>
    </row>
    <row r="457" spans="1:15">
      <c r="A457" s="123" t="s">
        <v>507</v>
      </c>
      <c r="B457" s="124" t="s">
        <v>495</v>
      </c>
      <c r="C457" s="125">
        <v>1000</v>
      </c>
      <c r="D457" s="125">
        <v>4.282</v>
      </c>
      <c r="E457" s="125">
        <v>3.8538000000000001</v>
      </c>
      <c r="F457" s="125">
        <f t="shared" si="7"/>
        <v>0.42819999999999991</v>
      </c>
      <c r="G457" s="126"/>
      <c r="H457" s="125"/>
      <c r="I457" s="125"/>
      <c r="J457" s="125"/>
      <c r="K457" s="125"/>
      <c r="L457" s="125"/>
      <c r="M457" s="125"/>
      <c r="N457" s="125"/>
      <c r="O457" s="125"/>
    </row>
    <row r="458" spans="1:15">
      <c r="A458" s="123" t="s">
        <v>507</v>
      </c>
      <c r="B458" s="124" t="s">
        <v>486</v>
      </c>
      <c r="C458" s="125">
        <v>1000</v>
      </c>
      <c r="D458" s="125">
        <v>4.282</v>
      </c>
      <c r="E458" s="125">
        <v>3.8538000000000001</v>
      </c>
      <c r="F458" s="125">
        <f t="shared" si="7"/>
        <v>0.42819999999999991</v>
      </c>
      <c r="G458" s="126"/>
      <c r="H458" s="125"/>
      <c r="I458" s="125"/>
      <c r="J458" s="125"/>
      <c r="K458" s="125"/>
      <c r="L458" s="125"/>
      <c r="M458" s="125"/>
      <c r="N458" s="125"/>
      <c r="O458" s="125"/>
    </row>
    <row r="459" spans="1:15">
      <c r="A459" s="123" t="s">
        <v>507</v>
      </c>
      <c r="B459" s="124" t="s">
        <v>485</v>
      </c>
      <c r="C459" s="125">
        <v>1000</v>
      </c>
      <c r="D459" s="125">
        <v>4.282</v>
      </c>
      <c r="E459" s="125">
        <v>3.8538000000000001</v>
      </c>
      <c r="F459" s="125">
        <f t="shared" si="7"/>
        <v>0.42819999999999991</v>
      </c>
      <c r="G459" s="126"/>
      <c r="H459" s="125"/>
      <c r="I459" s="125"/>
      <c r="J459" s="125"/>
      <c r="K459" s="125"/>
      <c r="L459" s="125"/>
      <c r="M459" s="125"/>
      <c r="N459" s="125"/>
      <c r="O459" s="125"/>
    </row>
    <row r="460" spans="1:15">
      <c r="A460" s="123" t="s">
        <v>507</v>
      </c>
      <c r="B460" s="124" t="s">
        <v>502</v>
      </c>
      <c r="C460" s="125">
        <v>1000</v>
      </c>
      <c r="D460" s="125">
        <v>4.282</v>
      </c>
      <c r="E460" s="125">
        <v>3.8538000000000001</v>
      </c>
      <c r="F460" s="125">
        <f t="shared" si="7"/>
        <v>0.42819999999999991</v>
      </c>
      <c r="G460" s="126"/>
      <c r="H460" s="125"/>
      <c r="I460" s="125"/>
      <c r="J460" s="125"/>
      <c r="K460" s="125"/>
      <c r="L460" s="125"/>
      <c r="M460" s="125"/>
      <c r="N460" s="125"/>
      <c r="O460" s="125"/>
    </row>
    <row r="461" spans="1:15">
      <c r="A461" s="123" t="s">
        <v>507</v>
      </c>
      <c r="B461" s="124" t="s">
        <v>501</v>
      </c>
      <c r="C461" s="125">
        <v>1000</v>
      </c>
      <c r="D461" s="125">
        <v>4.282</v>
      </c>
      <c r="E461" s="125">
        <v>3.8538000000000001</v>
      </c>
      <c r="F461" s="125">
        <f t="shared" si="7"/>
        <v>0.42819999999999991</v>
      </c>
      <c r="G461" s="126"/>
      <c r="H461" s="125"/>
      <c r="I461" s="125"/>
      <c r="J461" s="125"/>
      <c r="K461" s="125"/>
      <c r="L461" s="125"/>
      <c r="M461" s="125"/>
      <c r="N461" s="125"/>
      <c r="O461" s="125"/>
    </row>
    <row r="462" spans="1:15">
      <c r="A462" s="123" t="s">
        <v>507</v>
      </c>
      <c r="B462" s="124" t="s">
        <v>500</v>
      </c>
      <c r="C462" s="125">
        <v>1000</v>
      </c>
      <c r="D462" s="125">
        <v>4.282</v>
      </c>
      <c r="E462" s="125">
        <v>3.8538000000000001</v>
      </c>
      <c r="F462" s="125">
        <f t="shared" si="7"/>
        <v>0.42819999999999991</v>
      </c>
      <c r="G462" s="126"/>
      <c r="H462" s="125"/>
      <c r="I462" s="125"/>
      <c r="J462" s="125"/>
      <c r="K462" s="125"/>
      <c r="L462" s="125"/>
      <c r="M462" s="125"/>
      <c r="N462" s="125"/>
      <c r="O462" s="125"/>
    </row>
    <row r="463" spans="1:15">
      <c r="A463" s="123" t="s">
        <v>507</v>
      </c>
      <c r="B463" s="124" t="s">
        <v>499</v>
      </c>
      <c r="C463" s="125">
        <v>1000</v>
      </c>
      <c r="D463" s="125">
        <v>4.282</v>
      </c>
      <c r="E463" s="125">
        <v>3.8538000000000001</v>
      </c>
      <c r="F463" s="125">
        <f t="shared" si="7"/>
        <v>0.42819999999999991</v>
      </c>
      <c r="G463" s="126"/>
      <c r="H463" s="125"/>
      <c r="I463" s="125"/>
      <c r="J463" s="125"/>
      <c r="K463" s="125"/>
      <c r="L463" s="125"/>
      <c r="M463" s="125"/>
      <c r="N463" s="125"/>
      <c r="O463" s="125"/>
    </row>
    <row r="464" spans="1:15">
      <c r="A464" s="123" t="s">
        <v>507</v>
      </c>
      <c r="B464" s="124" t="s">
        <v>494</v>
      </c>
      <c r="C464" s="125">
        <v>1000</v>
      </c>
      <c r="D464" s="125">
        <v>4.282</v>
      </c>
      <c r="E464" s="125">
        <v>3.8538000000000001</v>
      </c>
      <c r="F464" s="125">
        <f t="shared" si="7"/>
        <v>0.42819999999999991</v>
      </c>
      <c r="G464" s="126"/>
      <c r="H464" s="125"/>
      <c r="I464" s="125"/>
      <c r="J464" s="125"/>
      <c r="K464" s="125"/>
      <c r="L464" s="125"/>
      <c r="M464" s="125"/>
      <c r="N464" s="125"/>
      <c r="O464" s="125"/>
    </row>
    <row r="465" spans="1:15">
      <c r="A465" s="123" t="s">
        <v>507</v>
      </c>
      <c r="B465" s="124" t="s">
        <v>493</v>
      </c>
      <c r="C465" s="125">
        <v>1000</v>
      </c>
      <c r="D465" s="125">
        <v>4.282</v>
      </c>
      <c r="E465" s="125">
        <v>3.8538000000000001</v>
      </c>
      <c r="F465" s="125">
        <f t="shared" si="7"/>
        <v>0.42819999999999991</v>
      </c>
      <c r="G465" s="126"/>
      <c r="H465" s="125"/>
      <c r="I465" s="125"/>
      <c r="J465" s="125"/>
      <c r="K465" s="125"/>
      <c r="L465" s="125"/>
      <c r="M465" s="125"/>
      <c r="N465" s="125"/>
      <c r="O465" s="125"/>
    </row>
    <row r="466" spans="1:15">
      <c r="A466" s="123" t="s">
        <v>507</v>
      </c>
      <c r="B466" s="124" t="s">
        <v>482</v>
      </c>
      <c r="C466" s="125">
        <v>1000</v>
      </c>
      <c r="D466" s="125">
        <v>4.282</v>
      </c>
      <c r="E466" s="125">
        <v>3.8538000000000001</v>
      </c>
      <c r="F466" s="125">
        <f t="shared" si="7"/>
        <v>0.42819999999999991</v>
      </c>
      <c r="G466" s="126"/>
      <c r="H466" s="125"/>
      <c r="I466" s="125"/>
      <c r="J466" s="125"/>
      <c r="K466" s="125"/>
      <c r="L466" s="125"/>
      <c r="M466" s="125"/>
      <c r="N466" s="125"/>
      <c r="O466" s="125"/>
    </row>
    <row r="467" spans="1:15">
      <c r="A467" s="123" t="s">
        <v>507</v>
      </c>
      <c r="B467" s="124" t="s">
        <v>481</v>
      </c>
      <c r="C467" s="125">
        <v>1000</v>
      </c>
      <c r="D467" s="125">
        <v>4.282</v>
      </c>
      <c r="E467" s="125">
        <v>3.8538000000000001</v>
      </c>
      <c r="F467" s="125">
        <f t="shared" si="7"/>
        <v>0.42819999999999991</v>
      </c>
      <c r="G467" s="126"/>
      <c r="H467" s="125"/>
      <c r="I467" s="125"/>
      <c r="J467" s="125"/>
      <c r="K467" s="125"/>
      <c r="L467" s="125"/>
      <c r="M467" s="125"/>
      <c r="N467" s="125"/>
      <c r="O467" s="125"/>
    </row>
    <row r="468" spans="1:15">
      <c r="A468" s="123" t="s">
        <v>507</v>
      </c>
      <c r="B468" s="124" t="s">
        <v>478</v>
      </c>
      <c r="C468" s="125">
        <v>1000</v>
      </c>
      <c r="D468" s="125">
        <v>4.282</v>
      </c>
      <c r="E468" s="125">
        <v>3.8538000000000001</v>
      </c>
      <c r="F468" s="125">
        <f t="shared" si="7"/>
        <v>0.42819999999999991</v>
      </c>
      <c r="G468" s="126"/>
      <c r="H468" s="125"/>
      <c r="I468" s="125"/>
      <c r="J468" s="125"/>
      <c r="K468" s="125"/>
      <c r="L468" s="125"/>
      <c r="M468" s="125"/>
      <c r="N468" s="125"/>
      <c r="O468" s="125"/>
    </row>
    <row r="469" spans="1:15">
      <c r="A469" s="123" t="s">
        <v>507</v>
      </c>
      <c r="B469" s="124" t="s">
        <v>477</v>
      </c>
      <c r="C469" s="125">
        <v>1000</v>
      </c>
      <c r="D469" s="125">
        <v>4.282</v>
      </c>
      <c r="E469" s="125">
        <v>3.8538000000000001</v>
      </c>
      <c r="F469" s="125">
        <f t="shared" si="7"/>
        <v>0.42819999999999991</v>
      </c>
      <c r="G469" s="126"/>
      <c r="H469" s="125"/>
      <c r="I469" s="125"/>
      <c r="J469" s="125"/>
      <c r="K469" s="125"/>
      <c r="L469" s="125"/>
      <c r="M469" s="125"/>
      <c r="N469" s="125"/>
      <c r="O469" s="125"/>
    </row>
    <row r="470" spans="1:15">
      <c r="A470" s="123" t="s">
        <v>507</v>
      </c>
      <c r="B470" s="124" t="s">
        <v>480</v>
      </c>
      <c r="C470" s="125">
        <v>1000</v>
      </c>
      <c r="D470" s="125">
        <v>4.282</v>
      </c>
      <c r="E470" s="125">
        <v>3.8538000000000001</v>
      </c>
      <c r="F470" s="125">
        <f t="shared" si="7"/>
        <v>0.42819999999999991</v>
      </c>
      <c r="G470" s="126"/>
      <c r="H470" s="125"/>
      <c r="I470" s="125"/>
      <c r="J470" s="125"/>
      <c r="K470" s="125"/>
      <c r="L470" s="125"/>
      <c r="M470" s="125"/>
      <c r="N470" s="125"/>
      <c r="O470" s="125"/>
    </row>
    <row r="471" spans="1:15">
      <c r="A471" s="123" t="s">
        <v>507</v>
      </c>
      <c r="B471" s="124" t="s">
        <v>479</v>
      </c>
      <c r="C471" s="125">
        <v>1000</v>
      </c>
      <c r="D471" s="125">
        <v>4.282</v>
      </c>
      <c r="E471" s="125">
        <v>3.8538000000000001</v>
      </c>
      <c r="F471" s="125">
        <f t="shared" si="7"/>
        <v>0.42819999999999991</v>
      </c>
      <c r="G471" s="126"/>
      <c r="H471" s="125"/>
      <c r="I471" s="125"/>
      <c r="J471" s="125"/>
      <c r="K471" s="125"/>
      <c r="L471" s="125"/>
      <c r="M471" s="125"/>
      <c r="N471" s="125"/>
      <c r="O471" s="125"/>
    </row>
    <row r="472" spans="1:15">
      <c r="A472" s="123" t="s">
        <v>507</v>
      </c>
      <c r="B472" s="124" t="s">
        <v>484</v>
      </c>
      <c r="C472" s="125">
        <v>1000</v>
      </c>
      <c r="D472" s="125">
        <v>4.282</v>
      </c>
      <c r="E472" s="125">
        <v>3.8538000000000001</v>
      </c>
      <c r="F472" s="125">
        <f t="shared" si="7"/>
        <v>0.42819999999999991</v>
      </c>
      <c r="G472" s="126"/>
      <c r="H472" s="125"/>
      <c r="I472" s="125"/>
      <c r="J472" s="125"/>
      <c r="K472" s="125"/>
      <c r="L472" s="125"/>
      <c r="M472" s="125"/>
      <c r="N472" s="125"/>
      <c r="O472" s="125"/>
    </row>
    <row r="473" spans="1:15">
      <c r="A473" s="123" t="s">
        <v>507</v>
      </c>
      <c r="B473" s="124" t="s">
        <v>483</v>
      </c>
      <c r="C473" s="125">
        <v>1000</v>
      </c>
      <c r="D473" s="125">
        <v>4.282</v>
      </c>
      <c r="E473" s="125">
        <v>3.8538000000000001</v>
      </c>
      <c r="F473" s="125">
        <f t="shared" si="7"/>
        <v>0.42819999999999991</v>
      </c>
      <c r="G473" s="126"/>
      <c r="H473" s="125"/>
      <c r="I473" s="125"/>
      <c r="J473" s="125"/>
      <c r="K473" s="125"/>
      <c r="L473" s="125"/>
      <c r="M473" s="125"/>
      <c r="N473" s="125"/>
      <c r="O473" s="125"/>
    </row>
    <row r="474" spans="1:15">
      <c r="A474" s="123" t="s">
        <v>507</v>
      </c>
      <c r="B474" s="124" t="s">
        <v>498</v>
      </c>
      <c r="C474" s="125">
        <v>1000</v>
      </c>
      <c r="D474" s="125">
        <v>4.282</v>
      </c>
      <c r="E474" s="125">
        <v>3.8538000000000001</v>
      </c>
      <c r="F474" s="125">
        <f t="shared" si="7"/>
        <v>0.42819999999999991</v>
      </c>
      <c r="G474" s="126"/>
      <c r="H474" s="125"/>
      <c r="I474" s="125"/>
      <c r="J474" s="125"/>
      <c r="K474" s="125"/>
      <c r="L474" s="125"/>
      <c r="M474" s="125"/>
      <c r="N474" s="125"/>
      <c r="O474" s="125"/>
    </row>
    <row r="475" spans="1:15">
      <c r="A475" s="123" t="s">
        <v>507</v>
      </c>
      <c r="B475" s="124" t="s">
        <v>497</v>
      </c>
      <c r="C475" s="125">
        <v>1000</v>
      </c>
      <c r="D475" s="125">
        <v>4.282</v>
      </c>
      <c r="E475" s="125">
        <v>3.8538000000000001</v>
      </c>
      <c r="F475" s="125">
        <f t="shared" si="7"/>
        <v>0.42819999999999991</v>
      </c>
      <c r="G475" s="126"/>
      <c r="H475" s="125"/>
      <c r="I475" s="125"/>
      <c r="J475" s="125"/>
      <c r="K475" s="125"/>
      <c r="L475" s="125"/>
      <c r="M475" s="125"/>
      <c r="N475" s="125"/>
      <c r="O475" s="125"/>
    </row>
    <row r="476" spans="1:15">
      <c r="A476" s="123" t="s">
        <v>507</v>
      </c>
      <c r="B476" s="124" t="s">
        <v>488</v>
      </c>
      <c r="C476" s="125">
        <v>1000</v>
      </c>
      <c r="D476" s="125">
        <v>4.282</v>
      </c>
      <c r="E476" s="125">
        <v>3.8538000000000001</v>
      </c>
      <c r="F476" s="125">
        <f t="shared" si="7"/>
        <v>0.42819999999999991</v>
      </c>
      <c r="G476" s="126"/>
      <c r="H476" s="125"/>
      <c r="I476" s="125"/>
      <c r="J476" s="125"/>
      <c r="K476" s="125"/>
      <c r="L476" s="125"/>
      <c r="M476" s="125"/>
      <c r="N476" s="125"/>
      <c r="O476" s="125"/>
    </row>
    <row r="477" spans="1:15">
      <c r="A477" s="123" t="s">
        <v>507</v>
      </c>
      <c r="B477" s="124" t="s">
        <v>487</v>
      </c>
      <c r="C477" s="125">
        <v>1000</v>
      </c>
      <c r="D477" s="125">
        <v>4.282</v>
      </c>
      <c r="E477" s="125">
        <v>3.8538000000000001</v>
      </c>
      <c r="F477" s="125">
        <f t="shared" si="7"/>
        <v>0.42819999999999991</v>
      </c>
      <c r="G477" s="126"/>
      <c r="H477" s="125"/>
      <c r="I477" s="125"/>
      <c r="J477" s="125"/>
      <c r="K477" s="125"/>
      <c r="L477" s="125"/>
      <c r="M477" s="125"/>
      <c r="N477" s="125"/>
      <c r="O477" s="125"/>
    </row>
    <row r="478" spans="1:15">
      <c r="A478" s="123" t="s">
        <v>507</v>
      </c>
      <c r="B478" s="124" t="s">
        <v>474</v>
      </c>
      <c r="C478" s="125">
        <v>1000</v>
      </c>
      <c r="D478" s="125">
        <v>4.282</v>
      </c>
      <c r="E478" s="125">
        <v>3.8538000000000001</v>
      </c>
      <c r="F478" s="125">
        <f t="shared" si="7"/>
        <v>0.42819999999999991</v>
      </c>
      <c r="G478" s="126"/>
      <c r="H478" s="125"/>
      <c r="I478" s="125"/>
      <c r="J478" s="125"/>
      <c r="K478" s="125"/>
      <c r="L478" s="125"/>
      <c r="M478" s="125"/>
      <c r="N478" s="125"/>
      <c r="O478" s="125"/>
    </row>
    <row r="479" spans="1:15">
      <c r="A479" s="123" t="s">
        <v>507</v>
      </c>
      <c r="B479" s="124" t="s">
        <v>473</v>
      </c>
      <c r="C479" s="125">
        <v>1000</v>
      </c>
      <c r="D479" s="125">
        <v>4.282</v>
      </c>
      <c r="E479" s="125">
        <v>3.8538000000000001</v>
      </c>
      <c r="F479" s="125">
        <f t="shared" si="7"/>
        <v>0.42819999999999991</v>
      </c>
      <c r="G479" s="126"/>
      <c r="H479" s="125"/>
      <c r="I479" s="125"/>
      <c r="J479" s="125"/>
      <c r="K479" s="125"/>
      <c r="L479" s="125"/>
      <c r="M479" s="125"/>
      <c r="N479" s="125"/>
      <c r="O479" s="125"/>
    </row>
    <row r="480" spans="1:15">
      <c r="A480" s="123" t="s">
        <v>507</v>
      </c>
      <c r="B480" s="124" t="s">
        <v>506</v>
      </c>
      <c r="C480" s="125">
        <v>1000</v>
      </c>
      <c r="D480" s="125">
        <v>4.282</v>
      </c>
      <c r="E480" s="125">
        <v>3.8538000000000001</v>
      </c>
      <c r="F480" s="125">
        <f t="shared" si="7"/>
        <v>0.42819999999999991</v>
      </c>
      <c r="G480" s="126"/>
      <c r="H480" s="125"/>
      <c r="I480" s="125"/>
      <c r="J480" s="125"/>
      <c r="K480" s="125"/>
      <c r="L480" s="125"/>
      <c r="M480" s="125"/>
      <c r="N480" s="125"/>
      <c r="O480" s="125"/>
    </row>
    <row r="481" spans="1:15">
      <c r="A481" s="123" t="s">
        <v>507</v>
      </c>
      <c r="B481" s="124" t="s">
        <v>505</v>
      </c>
      <c r="C481" s="125">
        <v>1000</v>
      </c>
      <c r="D481" s="125">
        <v>4.282</v>
      </c>
      <c r="E481" s="125">
        <v>3.8538000000000001</v>
      </c>
      <c r="F481" s="125">
        <f t="shared" si="7"/>
        <v>0.42819999999999991</v>
      </c>
      <c r="G481" s="126"/>
      <c r="H481" s="125"/>
      <c r="I481" s="125"/>
      <c r="J481" s="125"/>
      <c r="K481" s="125"/>
      <c r="L481" s="125"/>
      <c r="M481" s="125"/>
      <c r="N481" s="125"/>
      <c r="O481" s="125"/>
    </row>
    <row r="482" spans="1:15">
      <c r="A482" s="123" t="s">
        <v>507</v>
      </c>
      <c r="B482" s="124" t="s">
        <v>504</v>
      </c>
      <c r="C482" s="125">
        <v>1000</v>
      </c>
      <c r="D482" s="125">
        <v>4.282</v>
      </c>
      <c r="E482" s="125">
        <v>3.8538000000000001</v>
      </c>
      <c r="F482" s="125">
        <f t="shared" si="7"/>
        <v>0.42819999999999991</v>
      </c>
      <c r="G482" s="126"/>
      <c r="H482" s="125"/>
      <c r="I482" s="125"/>
      <c r="J482" s="125"/>
      <c r="K482" s="125"/>
      <c r="L482" s="125"/>
      <c r="M482" s="125"/>
      <c r="N482" s="125"/>
      <c r="O482" s="125"/>
    </row>
    <row r="483" spans="1:15">
      <c r="A483" s="123" t="s">
        <v>507</v>
      </c>
      <c r="B483" s="124" t="s">
        <v>503</v>
      </c>
      <c r="C483" s="125">
        <v>1000</v>
      </c>
      <c r="D483" s="125">
        <v>4.282</v>
      </c>
      <c r="E483" s="125">
        <v>3.8538000000000001</v>
      </c>
      <c r="F483" s="125">
        <f t="shared" si="7"/>
        <v>0.42819999999999991</v>
      </c>
      <c r="G483" s="126"/>
      <c r="H483" s="125"/>
      <c r="I483" s="125"/>
      <c r="J483" s="125"/>
      <c r="K483" s="125"/>
      <c r="L483" s="125"/>
      <c r="M483" s="125"/>
      <c r="N483" s="125"/>
      <c r="O483" s="125"/>
    </row>
    <row r="484" spans="1:15">
      <c r="A484" s="123" t="s">
        <v>507</v>
      </c>
      <c r="B484" s="124" t="s">
        <v>490</v>
      </c>
      <c r="C484" s="125">
        <v>1000</v>
      </c>
      <c r="D484" s="125">
        <v>4.282</v>
      </c>
      <c r="E484" s="125">
        <v>3.8538000000000001</v>
      </c>
      <c r="F484" s="125">
        <f t="shared" si="7"/>
        <v>0.42819999999999991</v>
      </c>
      <c r="G484" s="126"/>
      <c r="H484" s="125"/>
      <c r="I484" s="125"/>
      <c r="J484" s="125"/>
      <c r="K484" s="125"/>
      <c r="L484" s="125"/>
      <c r="M484" s="125"/>
      <c r="N484" s="125"/>
      <c r="O484" s="125"/>
    </row>
    <row r="485" spans="1:15">
      <c r="A485" s="123" t="s">
        <v>507</v>
      </c>
      <c r="B485" s="124" t="s">
        <v>489</v>
      </c>
      <c r="C485" s="125">
        <v>1000</v>
      </c>
      <c r="D485" s="125">
        <v>4.282</v>
      </c>
      <c r="E485" s="125">
        <v>3.8538000000000001</v>
      </c>
      <c r="F485" s="125">
        <f t="shared" si="7"/>
        <v>0.42819999999999991</v>
      </c>
      <c r="G485" s="126"/>
      <c r="H485" s="125"/>
      <c r="I485" s="125"/>
      <c r="J485" s="125"/>
      <c r="K485" s="125"/>
      <c r="L485" s="125"/>
      <c r="M485" s="125"/>
      <c r="N485" s="125"/>
      <c r="O485" s="125"/>
    </row>
    <row r="486" spans="1:15">
      <c r="A486" s="123" t="s">
        <v>507</v>
      </c>
      <c r="B486" s="124" t="s">
        <v>492</v>
      </c>
      <c r="C486" s="125">
        <v>1000</v>
      </c>
      <c r="D486" s="125">
        <v>4.282</v>
      </c>
      <c r="E486" s="125">
        <v>3.8538000000000001</v>
      </c>
      <c r="F486" s="125">
        <f t="shared" si="7"/>
        <v>0.42819999999999991</v>
      </c>
      <c r="G486" s="126"/>
      <c r="H486" s="125"/>
      <c r="I486" s="125"/>
      <c r="J486" s="125"/>
      <c r="K486" s="125"/>
      <c r="L486" s="125"/>
      <c r="M486" s="125"/>
      <c r="N486" s="125"/>
      <c r="O486" s="125"/>
    </row>
    <row r="487" spans="1:15">
      <c r="A487" s="123" t="s">
        <v>507</v>
      </c>
      <c r="B487" s="124" t="s">
        <v>491</v>
      </c>
      <c r="C487" s="125">
        <v>1000</v>
      </c>
      <c r="D487" s="125">
        <v>4.282</v>
      </c>
      <c r="E487" s="125">
        <v>3.8538000000000001</v>
      </c>
      <c r="F487" s="125">
        <f t="shared" si="7"/>
        <v>0.42819999999999991</v>
      </c>
      <c r="G487" s="126"/>
      <c r="H487" s="125"/>
      <c r="I487" s="125"/>
      <c r="J487" s="125"/>
      <c r="K487" s="125"/>
      <c r="L487" s="125"/>
      <c r="M487" s="125"/>
      <c r="N487" s="125"/>
      <c r="O487" s="125"/>
    </row>
    <row r="488" spans="1:15">
      <c r="A488" s="123" t="s">
        <v>439</v>
      </c>
      <c r="B488" s="124" t="s">
        <v>435</v>
      </c>
      <c r="C488" s="125">
        <v>1000</v>
      </c>
      <c r="D488" s="125">
        <v>2.75</v>
      </c>
      <c r="E488" s="125">
        <v>2.52</v>
      </c>
      <c r="F488" s="125">
        <f t="shared" si="7"/>
        <v>0.22999999999999998</v>
      </c>
      <c r="G488" s="126" t="s">
        <v>436</v>
      </c>
      <c r="H488" s="125">
        <v>50</v>
      </c>
      <c r="I488" s="125" t="s">
        <v>431</v>
      </c>
      <c r="J488" s="125" t="s">
        <v>432</v>
      </c>
      <c r="K488" s="125">
        <v>20</v>
      </c>
      <c r="L488" s="127">
        <v>0.4</v>
      </c>
      <c r="M488" s="125">
        <v>1500</v>
      </c>
      <c r="N488" s="125" t="s">
        <v>370</v>
      </c>
      <c r="O488" s="125" t="s">
        <v>292</v>
      </c>
    </row>
    <row r="489" spans="1:15">
      <c r="A489" s="123" t="s">
        <v>439</v>
      </c>
      <c r="B489" s="124" t="s">
        <v>437</v>
      </c>
      <c r="C489" s="125">
        <v>1000</v>
      </c>
      <c r="D489" s="125">
        <v>2.75</v>
      </c>
      <c r="E489" s="125">
        <v>2.52</v>
      </c>
      <c r="F489" s="125">
        <f t="shared" si="7"/>
        <v>0.22999999999999998</v>
      </c>
      <c r="G489" s="126" t="s">
        <v>438</v>
      </c>
      <c r="H489" s="125">
        <v>50</v>
      </c>
      <c r="I489" s="125" t="s">
        <v>434</v>
      </c>
      <c r="J489" s="125" t="s">
        <v>373</v>
      </c>
      <c r="K489" s="125">
        <v>20</v>
      </c>
      <c r="L489" s="127">
        <v>0.3</v>
      </c>
      <c r="M489" s="125">
        <v>1500</v>
      </c>
      <c r="N489" s="125" t="s">
        <v>370</v>
      </c>
      <c r="O489" s="125" t="s">
        <v>292</v>
      </c>
    </row>
    <row r="490" spans="1:15">
      <c r="A490" s="123" t="s">
        <v>625</v>
      </c>
      <c r="B490" s="124" t="s">
        <v>615</v>
      </c>
      <c r="C490" s="125">
        <v>1000</v>
      </c>
      <c r="D490" s="125">
        <v>2.75</v>
      </c>
      <c r="E490" s="125">
        <v>1.375</v>
      </c>
      <c r="F490" s="125">
        <f t="shared" si="7"/>
        <v>1.375</v>
      </c>
      <c r="G490" s="126" t="s">
        <v>616</v>
      </c>
      <c r="H490" s="125">
        <v>40</v>
      </c>
      <c r="I490" s="125" t="s">
        <v>127</v>
      </c>
      <c r="J490" s="125" t="s">
        <v>588</v>
      </c>
      <c r="K490" s="125">
        <v>3</v>
      </c>
      <c r="L490" s="125">
        <v>4</v>
      </c>
      <c r="M490" s="125" t="s">
        <v>292</v>
      </c>
      <c r="N490" s="125" t="s">
        <v>292</v>
      </c>
      <c r="O490" s="125" t="s">
        <v>511</v>
      </c>
    </row>
    <row r="491" spans="1:15">
      <c r="A491" s="123" t="s">
        <v>625</v>
      </c>
      <c r="B491" s="124" t="s">
        <v>614</v>
      </c>
      <c r="C491" s="125">
        <v>1000</v>
      </c>
      <c r="D491" s="125">
        <v>2.75</v>
      </c>
      <c r="E491" s="125">
        <v>1.375</v>
      </c>
      <c r="F491" s="125">
        <f t="shared" si="7"/>
        <v>1.375</v>
      </c>
      <c r="G491" s="126" t="s">
        <v>151</v>
      </c>
      <c r="H491" s="125">
        <v>40</v>
      </c>
      <c r="I491" s="125" t="s">
        <v>126</v>
      </c>
      <c r="J491" s="125" t="s">
        <v>586</v>
      </c>
      <c r="K491" s="125">
        <v>3</v>
      </c>
      <c r="L491" s="125">
        <v>8</v>
      </c>
      <c r="M491" s="125" t="s">
        <v>292</v>
      </c>
      <c r="N491" s="125" t="s">
        <v>292</v>
      </c>
      <c r="O491" s="125" t="s">
        <v>511</v>
      </c>
    </row>
    <row r="492" spans="1:15">
      <c r="A492" s="123" t="s">
        <v>625</v>
      </c>
      <c r="B492" s="124" t="s">
        <v>617</v>
      </c>
      <c r="C492" s="125">
        <v>1000</v>
      </c>
      <c r="D492" s="125">
        <v>2.75</v>
      </c>
      <c r="E492" s="125">
        <v>1.375</v>
      </c>
      <c r="F492" s="125">
        <f t="shared" si="7"/>
        <v>1.375</v>
      </c>
      <c r="G492" s="126" t="s">
        <v>618</v>
      </c>
      <c r="H492" s="125">
        <v>40</v>
      </c>
      <c r="I492" s="125" t="s">
        <v>128</v>
      </c>
      <c r="J492" s="125" t="s">
        <v>586</v>
      </c>
      <c r="K492" s="125">
        <v>3</v>
      </c>
      <c r="L492" s="125">
        <v>4</v>
      </c>
      <c r="M492" s="125" t="s">
        <v>292</v>
      </c>
      <c r="N492" s="125" t="s">
        <v>292</v>
      </c>
      <c r="O492" s="125" t="s">
        <v>511</v>
      </c>
    </row>
    <row r="493" spans="1:15">
      <c r="A493" s="123" t="s">
        <v>650</v>
      </c>
      <c r="B493" s="124" t="s">
        <v>644</v>
      </c>
      <c r="C493" s="125">
        <v>1000</v>
      </c>
      <c r="D493" s="125">
        <v>2.75</v>
      </c>
      <c r="E493" s="125">
        <v>1.375</v>
      </c>
      <c r="F493" s="125">
        <f t="shared" si="7"/>
        <v>1.375</v>
      </c>
      <c r="G493" s="126"/>
      <c r="H493" s="125">
        <v>40</v>
      </c>
      <c r="I493" s="125" t="s">
        <v>129</v>
      </c>
      <c r="J493" s="125" t="s">
        <v>510</v>
      </c>
      <c r="K493" s="125">
        <v>3</v>
      </c>
      <c r="L493" s="125">
        <v>4.2</v>
      </c>
      <c r="M493" s="125" t="s">
        <v>292</v>
      </c>
      <c r="N493" s="125" t="s">
        <v>292</v>
      </c>
      <c r="O493" s="125" t="s">
        <v>511</v>
      </c>
    </row>
    <row r="494" spans="1:15">
      <c r="A494" s="123" t="s">
        <v>650</v>
      </c>
      <c r="B494" s="124" t="s">
        <v>645</v>
      </c>
      <c r="C494" s="125">
        <v>1000</v>
      </c>
      <c r="D494" s="125">
        <v>2.75</v>
      </c>
      <c r="E494" s="125">
        <v>1.375</v>
      </c>
      <c r="F494" s="125">
        <f t="shared" si="7"/>
        <v>1.375</v>
      </c>
      <c r="G494" s="126"/>
      <c r="H494" s="125">
        <v>40</v>
      </c>
      <c r="I494" s="125" t="s">
        <v>130</v>
      </c>
      <c r="J494" s="125" t="s">
        <v>510</v>
      </c>
      <c r="K494" s="125">
        <v>3</v>
      </c>
      <c r="L494" s="127">
        <v>0.17</v>
      </c>
      <c r="M494" s="125" t="s">
        <v>292</v>
      </c>
      <c r="N494" s="125" t="s">
        <v>292</v>
      </c>
      <c r="O494" s="125" t="s">
        <v>511</v>
      </c>
    </row>
    <row r="495" spans="1:15">
      <c r="A495" s="123" t="s">
        <v>668</v>
      </c>
      <c r="B495" s="124" t="s">
        <v>663</v>
      </c>
      <c r="C495" s="125">
        <v>1010</v>
      </c>
      <c r="D495" s="125">
        <v>98.5</v>
      </c>
      <c r="E495" s="125">
        <v>49.25</v>
      </c>
      <c r="F495" s="125">
        <f t="shared" si="7"/>
        <v>49.25</v>
      </c>
      <c r="G495" s="126"/>
      <c r="H495" s="125"/>
      <c r="I495" s="125"/>
      <c r="J495" s="125"/>
      <c r="K495" s="125"/>
      <c r="L495" s="125"/>
      <c r="M495" s="125"/>
      <c r="N495" s="125"/>
      <c r="O495" s="125"/>
    </row>
    <row r="496" spans="1:15">
      <c r="A496" s="123" t="s">
        <v>650</v>
      </c>
      <c r="B496" s="124" t="s">
        <v>646</v>
      </c>
      <c r="C496" s="125">
        <v>1010</v>
      </c>
      <c r="D496" s="125">
        <v>7.75</v>
      </c>
      <c r="E496" s="125">
        <v>4.875</v>
      </c>
      <c r="F496" s="125">
        <f t="shared" si="7"/>
        <v>2.875</v>
      </c>
      <c r="G496" s="126" t="s">
        <v>707</v>
      </c>
      <c r="H496" s="125">
        <v>40</v>
      </c>
      <c r="I496" s="125" t="s">
        <v>129</v>
      </c>
      <c r="J496" s="125" t="s">
        <v>510</v>
      </c>
      <c r="K496" s="125">
        <v>6</v>
      </c>
      <c r="L496" s="125">
        <v>4.2</v>
      </c>
      <c r="M496" s="125" t="s">
        <v>292</v>
      </c>
      <c r="N496" s="125" t="s">
        <v>292</v>
      </c>
      <c r="O496" s="125" t="s">
        <v>511</v>
      </c>
    </row>
    <row r="497" spans="1:15">
      <c r="A497" s="123" t="s">
        <v>650</v>
      </c>
      <c r="B497" s="124" t="s">
        <v>647</v>
      </c>
      <c r="C497" s="125">
        <v>1010</v>
      </c>
      <c r="D497" s="125">
        <v>7.75</v>
      </c>
      <c r="E497" s="125">
        <v>4.875</v>
      </c>
      <c r="F497" s="125">
        <f t="shared" si="7"/>
        <v>2.875</v>
      </c>
      <c r="G497" s="126" t="s">
        <v>706</v>
      </c>
      <c r="H497" s="125">
        <v>40</v>
      </c>
      <c r="I497" s="125" t="s">
        <v>130</v>
      </c>
      <c r="J497" s="125" t="s">
        <v>510</v>
      </c>
      <c r="K497" s="125">
        <v>6</v>
      </c>
      <c r="L497" s="127">
        <v>0.17</v>
      </c>
      <c r="M497" s="125" t="s">
        <v>292</v>
      </c>
      <c r="N497" s="125" t="s">
        <v>292</v>
      </c>
      <c r="O497" s="125" t="s">
        <v>511</v>
      </c>
    </row>
    <row r="498" spans="1:15">
      <c r="A498" s="123" t="s">
        <v>668</v>
      </c>
      <c r="B498" s="124" t="s">
        <v>664</v>
      </c>
      <c r="C498" s="125">
        <v>1011</v>
      </c>
      <c r="D498" s="125">
        <v>100</v>
      </c>
      <c r="E498" s="125">
        <v>50</v>
      </c>
      <c r="F498" s="125">
        <f t="shared" si="7"/>
        <v>50</v>
      </c>
      <c r="G498" s="126"/>
      <c r="H498" s="125"/>
      <c r="I498" s="125"/>
      <c r="J498" s="125"/>
      <c r="K498" s="125"/>
      <c r="L498" s="125"/>
      <c r="M498" s="125"/>
      <c r="N498" s="125"/>
      <c r="O498" s="125"/>
    </row>
    <row r="499" spans="1:15">
      <c r="A499" s="123" t="s">
        <v>668</v>
      </c>
      <c r="B499" s="124" t="s">
        <v>665</v>
      </c>
      <c r="C499" s="125">
        <v>1012</v>
      </c>
      <c r="D499" s="125">
        <v>101.5</v>
      </c>
      <c r="E499" s="125">
        <v>50.75</v>
      </c>
      <c r="F499" s="125">
        <f t="shared" si="7"/>
        <v>50.75</v>
      </c>
      <c r="G499" s="126"/>
      <c r="H499" s="125"/>
      <c r="I499" s="125"/>
      <c r="J499" s="125"/>
      <c r="K499" s="125"/>
      <c r="L499" s="125"/>
      <c r="M499" s="125"/>
      <c r="N499" s="125"/>
      <c r="O499" s="125"/>
    </row>
    <row r="500" spans="1:15">
      <c r="A500" s="123" t="s">
        <v>360</v>
      </c>
      <c r="B500" s="124" t="s">
        <v>345</v>
      </c>
      <c r="C500" s="125">
        <v>1012</v>
      </c>
      <c r="D500" s="125">
        <v>100.416</v>
      </c>
      <c r="E500" s="125">
        <v>98.447699999999998</v>
      </c>
      <c r="F500" s="125">
        <f t="shared" si="7"/>
        <v>1.9682999999999993</v>
      </c>
      <c r="G500" s="126"/>
      <c r="H500" s="125"/>
      <c r="I500" s="125"/>
      <c r="J500" s="125"/>
      <c r="K500" s="125"/>
      <c r="L500" s="125"/>
      <c r="M500" s="125"/>
      <c r="N500" s="125"/>
      <c r="O500" s="125"/>
    </row>
    <row r="501" spans="1:15">
      <c r="A501" s="123" t="s">
        <v>360</v>
      </c>
      <c r="B501" s="124" t="s">
        <v>357</v>
      </c>
      <c r="C501" s="125">
        <v>1012</v>
      </c>
      <c r="D501" s="125">
        <v>100.416</v>
      </c>
      <c r="E501" s="125">
        <v>98.407700000000006</v>
      </c>
      <c r="F501" s="125">
        <f t="shared" si="7"/>
        <v>2.0082999999999913</v>
      </c>
      <c r="G501" s="126"/>
      <c r="H501" s="125"/>
      <c r="I501" s="125"/>
      <c r="J501" s="125"/>
      <c r="K501" s="125"/>
      <c r="L501" s="125"/>
      <c r="M501" s="125"/>
      <c r="N501" s="125"/>
      <c r="O501" s="125"/>
    </row>
    <row r="502" spans="1:15">
      <c r="A502" s="123" t="s">
        <v>360</v>
      </c>
      <c r="B502" s="124" t="s">
        <v>333</v>
      </c>
      <c r="C502" s="125">
        <v>1012</v>
      </c>
      <c r="D502" s="125">
        <v>100.416</v>
      </c>
      <c r="E502" s="125">
        <v>98.407700000000006</v>
      </c>
      <c r="F502" s="125">
        <f t="shared" si="7"/>
        <v>2.0082999999999913</v>
      </c>
      <c r="G502" s="126"/>
      <c r="H502" s="125"/>
      <c r="I502" s="125"/>
      <c r="J502" s="125"/>
      <c r="K502" s="125"/>
      <c r="L502" s="125"/>
      <c r="M502" s="125"/>
      <c r="N502" s="125"/>
      <c r="O502" s="125"/>
    </row>
    <row r="503" spans="1:15">
      <c r="A503" s="123" t="s">
        <v>360</v>
      </c>
      <c r="B503" s="124" t="s">
        <v>335</v>
      </c>
      <c r="C503" s="125">
        <v>1012</v>
      </c>
      <c r="D503" s="125">
        <v>100.416</v>
      </c>
      <c r="E503" s="125">
        <v>98.407700000000006</v>
      </c>
      <c r="F503" s="125">
        <f t="shared" si="7"/>
        <v>2.0082999999999913</v>
      </c>
      <c r="G503" s="126"/>
      <c r="H503" s="125"/>
      <c r="I503" s="125"/>
      <c r="J503" s="125"/>
      <c r="K503" s="125"/>
      <c r="L503" s="125"/>
      <c r="M503" s="125"/>
      <c r="N503" s="125"/>
      <c r="O503" s="125"/>
    </row>
    <row r="504" spans="1:15">
      <c r="A504" s="123" t="s">
        <v>360</v>
      </c>
      <c r="B504" s="124" t="s">
        <v>350</v>
      </c>
      <c r="C504" s="125">
        <v>1012</v>
      </c>
      <c r="D504" s="125">
        <v>100.416</v>
      </c>
      <c r="E504" s="125">
        <v>98.407700000000006</v>
      </c>
      <c r="F504" s="125">
        <f t="shared" si="7"/>
        <v>2.0082999999999913</v>
      </c>
      <c r="G504" s="126"/>
      <c r="H504" s="125"/>
      <c r="I504" s="125"/>
      <c r="J504" s="125"/>
      <c r="K504" s="125"/>
      <c r="L504" s="125"/>
      <c r="M504" s="125"/>
      <c r="N504" s="125"/>
      <c r="O504" s="125"/>
    </row>
    <row r="505" spans="1:15">
      <c r="A505" s="123" t="s">
        <v>360</v>
      </c>
      <c r="B505" s="124" t="s">
        <v>359</v>
      </c>
      <c r="C505" s="125">
        <v>1012</v>
      </c>
      <c r="D505" s="125">
        <v>100.416</v>
      </c>
      <c r="E505" s="125">
        <v>98.407700000000006</v>
      </c>
      <c r="F505" s="125">
        <f t="shared" si="7"/>
        <v>2.0082999999999913</v>
      </c>
      <c r="G505" s="126"/>
      <c r="H505" s="125"/>
      <c r="I505" s="125"/>
      <c r="J505" s="125"/>
      <c r="K505" s="125"/>
      <c r="L505" s="125"/>
      <c r="M505" s="125"/>
      <c r="N505" s="125"/>
      <c r="O505" s="125"/>
    </row>
    <row r="506" spans="1:15">
      <c r="A506" s="123" t="s">
        <v>360</v>
      </c>
      <c r="B506" s="124" t="s">
        <v>343</v>
      </c>
      <c r="C506" s="125">
        <v>1012</v>
      </c>
      <c r="D506" s="125">
        <v>100.416</v>
      </c>
      <c r="E506" s="125">
        <v>98.407700000000006</v>
      </c>
      <c r="F506" s="125">
        <f t="shared" si="7"/>
        <v>2.0082999999999913</v>
      </c>
      <c r="G506" s="126"/>
      <c r="H506" s="125"/>
      <c r="I506" s="125"/>
      <c r="J506" s="125"/>
      <c r="K506" s="125"/>
      <c r="L506" s="125"/>
      <c r="M506" s="125"/>
      <c r="N506" s="125"/>
      <c r="O506" s="125"/>
    </row>
    <row r="507" spans="1:15">
      <c r="A507" s="123" t="s">
        <v>360</v>
      </c>
      <c r="B507" s="124" t="s">
        <v>346</v>
      </c>
      <c r="C507" s="125">
        <v>1012</v>
      </c>
      <c r="D507" s="125">
        <v>100.16840000000001</v>
      </c>
      <c r="E507" s="125">
        <v>98.165000000000006</v>
      </c>
      <c r="F507" s="125">
        <f t="shared" si="7"/>
        <v>2.0033999999999992</v>
      </c>
      <c r="G507" s="126"/>
      <c r="H507" s="125"/>
      <c r="I507" s="125"/>
      <c r="J507" s="125"/>
      <c r="K507" s="125"/>
      <c r="L507" s="125"/>
      <c r="M507" s="125"/>
      <c r="N507" s="125"/>
      <c r="O507" s="125"/>
    </row>
    <row r="508" spans="1:15">
      <c r="A508" s="123" t="s">
        <v>360</v>
      </c>
      <c r="B508" s="124" t="s">
        <v>313</v>
      </c>
      <c r="C508" s="125">
        <v>1012</v>
      </c>
      <c r="D508" s="125">
        <v>100.16840000000001</v>
      </c>
      <c r="E508" s="125">
        <v>98.165000000000006</v>
      </c>
      <c r="F508" s="125">
        <f t="shared" si="7"/>
        <v>2.0033999999999992</v>
      </c>
      <c r="G508" s="126"/>
      <c r="H508" s="125"/>
      <c r="I508" s="125"/>
      <c r="J508" s="125"/>
      <c r="K508" s="125"/>
      <c r="L508" s="125"/>
      <c r="M508" s="125"/>
      <c r="N508" s="125"/>
      <c r="O508" s="125"/>
    </row>
    <row r="509" spans="1:15">
      <c r="A509" s="123" t="s">
        <v>360</v>
      </c>
      <c r="B509" s="124" t="s">
        <v>351</v>
      </c>
      <c r="C509" s="125">
        <v>1012</v>
      </c>
      <c r="D509" s="125">
        <v>100.16840000000001</v>
      </c>
      <c r="E509" s="125">
        <v>98.165000000000006</v>
      </c>
      <c r="F509" s="125">
        <f t="shared" si="7"/>
        <v>2.0033999999999992</v>
      </c>
      <c r="G509" s="126"/>
      <c r="H509" s="125"/>
      <c r="I509" s="125"/>
      <c r="J509" s="125"/>
      <c r="K509" s="125"/>
      <c r="L509" s="125"/>
      <c r="M509" s="125"/>
      <c r="N509" s="125"/>
      <c r="O509" s="125"/>
    </row>
    <row r="510" spans="1:15">
      <c r="A510" s="123" t="s">
        <v>360</v>
      </c>
      <c r="B510" s="124" t="s">
        <v>316</v>
      </c>
      <c r="C510" s="125">
        <v>1012</v>
      </c>
      <c r="D510" s="125">
        <v>100.16840000000001</v>
      </c>
      <c r="E510" s="125">
        <v>98.165000000000006</v>
      </c>
      <c r="F510" s="125">
        <f t="shared" si="7"/>
        <v>2.0033999999999992</v>
      </c>
      <c r="G510" s="126"/>
      <c r="H510" s="125"/>
      <c r="I510" s="125"/>
      <c r="J510" s="125"/>
      <c r="K510" s="125"/>
      <c r="L510" s="125"/>
      <c r="M510" s="125"/>
      <c r="N510" s="125"/>
      <c r="O510" s="125"/>
    </row>
    <row r="511" spans="1:15">
      <c r="A511" s="123" t="s">
        <v>360</v>
      </c>
      <c r="B511" s="124" t="s">
        <v>314</v>
      </c>
      <c r="C511" s="125">
        <v>1012</v>
      </c>
      <c r="D511" s="125">
        <v>100.16840000000001</v>
      </c>
      <c r="E511" s="125">
        <v>98.165000000000006</v>
      </c>
      <c r="F511" s="125">
        <f t="shared" si="7"/>
        <v>2.0033999999999992</v>
      </c>
      <c r="G511" s="126"/>
      <c r="H511" s="125"/>
      <c r="I511" s="125"/>
      <c r="J511" s="125"/>
      <c r="K511" s="125"/>
      <c r="L511" s="125"/>
      <c r="M511" s="125"/>
      <c r="N511" s="125"/>
      <c r="O511" s="125"/>
    </row>
    <row r="512" spans="1:15">
      <c r="A512" s="123" t="s">
        <v>360</v>
      </c>
      <c r="B512" s="124" t="s">
        <v>347</v>
      </c>
      <c r="C512" s="125">
        <v>1012</v>
      </c>
      <c r="D512" s="125">
        <v>100.16840000000001</v>
      </c>
      <c r="E512" s="125">
        <v>98.165000000000006</v>
      </c>
      <c r="F512" s="125">
        <f t="shared" si="7"/>
        <v>2.0033999999999992</v>
      </c>
      <c r="G512" s="126"/>
      <c r="H512" s="125"/>
      <c r="I512" s="125"/>
      <c r="J512" s="125"/>
      <c r="K512" s="125"/>
      <c r="L512" s="125"/>
      <c r="M512" s="125"/>
      <c r="N512" s="125"/>
      <c r="O512" s="125"/>
    </row>
    <row r="513" spans="1:15">
      <c r="A513" s="123" t="s">
        <v>360</v>
      </c>
      <c r="B513" s="124" t="s">
        <v>348</v>
      </c>
      <c r="C513" s="125">
        <v>1012</v>
      </c>
      <c r="D513" s="125">
        <v>100.1421</v>
      </c>
      <c r="E513" s="125">
        <v>98.139200000000002</v>
      </c>
      <c r="F513" s="125">
        <f t="shared" si="7"/>
        <v>2.0028999999999968</v>
      </c>
      <c r="G513" s="126"/>
      <c r="H513" s="125"/>
      <c r="I513" s="125"/>
      <c r="J513" s="125"/>
      <c r="K513" s="125"/>
      <c r="L513" s="125"/>
      <c r="M513" s="125"/>
      <c r="N513" s="125"/>
      <c r="O513" s="125"/>
    </row>
    <row r="514" spans="1:15">
      <c r="A514" s="123" t="s">
        <v>360</v>
      </c>
      <c r="B514" s="124" t="s">
        <v>338</v>
      </c>
      <c r="C514" s="125">
        <v>1012</v>
      </c>
      <c r="D514" s="125">
        <v>100.059</v>
      </c>
      <c r="E514" s="125">
        <v>98.0578</v>
      </c>
      <c r="F514" s="125">
        <f t="shared" ref="F514:F571" si="8">D514-E514</f>
        <v>2.0011999999999972</v>
      </c>
      <c r="G514" s="126"/>
      <c r="H514" s="125"/>
      <c r="I514" s="125"/>
      <c r="J514" s="125"/>
      <c r="K514" s="125"/>
      <c r="L514" s="125"/>
      <c r="M514" s="125"/>
      <c r="N514" s="125"/>
      <c r="O514" s="125"/>
    </row>
    <row r="515" spans="1:15">
      <c r="A515" s="123" t="s">
        <v>360</v>
      </c>
      <c r="B515" s="124" t="s">
        <v>336</v>
      </c>
      <c r="C515" s="125">
        <v>1012</v>
      </c>
      <c r="D515" s="125">
        <v>100.059</v>
      </c>
      <c r="E515" s="125">
        <v>98.0578</v>
      </c>
      <c r="F515" s="125">
        <f t="shared" si="8"/>
        <v>2.0011999999999972</v>
      </c>
      <c r="G515" s="126"/>
      <c r="H515" s="125"/>
      <c r="I515" s="125"/>
      <c r="J515" s="125"/>
      <c r="K515" s="125"/>
      <c r="L515" s="125"/>
      <c r="M515" s="125"/>
      <c r="N515" s="125"/>
      <c r="O515" s="125"/>
    </row>
    <row r="516" spans="1:15">
      <c r="A516" s="123" t="s">
        <v>360</v>
      </c>
      <c r="B516" s="124" t="s">
        <v>300</v>
      </c>
      <c r="C516" s="125">
        <v>1012</v>
      </c>
      <c r="D516" s="125">
        <v>100.059</v>
      </c>
      <c r="E516" s="125">
        <v>98.0578</v>
      </c>
      <c r="F516" s="125">
        <f t="shared" si="8"/>
        <v>2.0011999999999972</v>
      </c>
      <c r="G516" s="126"/>
      <c r="H516" s="125"/>
      <c r="I516" s="125"/>
      <c r="J516" s="125"/>
      <c r="K516" s="125"/>
      <c r="L516" s="125"/>
      <c r="M516" s="125"/>
      <c r="N516" s="125"/>
      <c r="O516" s="125"/>
    </row>
    <row r="517" spans="1:15">
      <c r="A517" s="123" t="s">
        <v>360</v>
      </c>
      <c r="B517" s="124" t="s">
        <v>341</v>
      </c>
      <c r="C517" s="125">
        <v>1012</v>
      </c>
      <c r="D517" s="125">
        <v>100.059</v>
      </c>
      <c r="E517" s="125">
        <v>98.0578</v>
      </c>
      <c r="F517" s="125">
        <f t="shared" si="8"/>
        <v>2.0011999999999972</v>
      </c>
      <c r="G517" s="126"/>
      <c r="H517" s="125"/>
      <c r="I517" s="125"/>
      <c r="J517" s="125"/>
      <c r="K517" s="125"/>
      <c r="L517" s="125"/>
      <c r="M517" s="125"/>
      <c r="N517" s="125"/>
      <c r="O517" s="125"/>
    </row>
    <row r="518" spans="1:15">
      <c r="A518" s="123" t="s">
        <v>360</v>
      </c>
      <c r="B518" s="124" t="s">
        <v>339</v>
      </c>
      <c r="C518" s="125">
        <v>1012</v>
      </c>
      <c r="D518" s="125">
        <v>100.059</v>
      </c>
      <c r="E518" s="125">
        <v>98.0578</v>
      </c>
      <c r="F518" s="125">
        <f t="shared" si="8"/>
        <v>2.0011999999999972</v>
      </c>
      <c r="G518" s="126"/>
      <c r="H518" s="125"/>
      <c r="I518" s="125"/>
      <c r="J518" s="125"/>
      <c r="K518" s="125"/>
      <c r="L518" s="125"/>
      <c r="M518" s="125"/>
      <c r="N518" s="125"/>
      <c r="O518" s="125"/>
    </row>
    <row r="519" spans="1:15">
      <c r="A519" s="123" t="s">
        <v>360</v>
      </c>
      <c r="B519" s="124" t="s">
        <v>358</v>
      </c>
      <c r="C519" s="125">
        <v>1012</v>
      </c>
      <c r="D519" s="125">
        <v>100.023</v>
      </c>
      <c r="E519" s="125">
        <v>98.022499999999994</v>
      </c>
      <c r="F519" s="125">
        <f t="shared" si="8"/>
        <v>2.0005000000000024</v>
      </c>
      <c r="G519" s="126"/>
      <c r="H519" s="125"/>
      <c r="I519" s="125"/>
      <c r="J519" s="125"/>
      <c r="K519" s="125"/>
      <c r="L519" s="125"/>
      <c r="M519" s="125"/>
      <c r="N519" s="125"/>
      <c r="O519" s="125"/>
    </row>
    <row r="520" spans="1:15">
      <c r="A520" s="123" t="s">
        <v>360</v>
      </c>
      <c r="B520" s="124" t="s">
        <v>340</v>
      </c>
      <c r="C520" s="125">
        <v>1012</v>
      </c>
      <c r="D520" s="125">
        <v>99.999499999999998</v>
      </c>
      <c r="E520" s="125">
        <v>97.999499999999998</v>
      </c>
      <c r="F520" s="125">
        <f t="shared" si="8"/>
        <v>2</v>
      </c>
      <c r="G520" s="126"/>
      <c r="H520" s="125"/>
      <c r="I520" s="125"/>
      <c r="J520" s="125"/>
      <c r="K520" s="125"/>
      <c r="L520" s="125"/>
      <c r="M520" s="125"/>
      <c r="N520" s="125"/>
      <c r="O520" s="125"/>
    </row>
    <row r="521" spans="1:15">
      <c r="A521" s="123" t="s">
        <v>360</v>
      </c>
      <c r="B521" s="124" t="s">
        <v>337</v>
      </c>
      <c r="C521" s="125">
        <v>1012</v>
      </c>
      <c r="D521" s="125">
        <v>99.999499999999998</v>
      </c>
      <c r="E521" s="125">
        <v>97.999499999999998</v>
      </c>
      <c r="F521" s="125">
        <f t="shared" si="8"/>
        <v>2</v>
      </c>
      <c r="G521" s="126"/>
      <c r="H521" s="125"/>
      <c r="I521" s="125"/>
      <c r="J521" s="125"/>
      <c r="K521" s="125"/>
      <c r="L521" s="125"/>
      <c r="M521" s="125"/>
      <c r="N521" s="125"/>
      <c r="O521" s="125"/>
    </row>
    <row r="522" spans="1:15">
      <c r="A522" s="123" t="s">
        <v>360</v>
      </c>
      <c r="B522" s="124" t="s">
        <v>305</v>
      </c>
      <c r="C522" s="125">
        <v>1012</v>
      </c>
      <c r="D522" s="125">
        <v>99.903599999999997</v>
      </c>
      <c r="E522" s="125">
        <v>97.905500000000004</v>
      </c>
      <c r="F522" s="125">
        <f t="shared" si="8"/>
        <v>1.9980999999999938</v>
      </c>
      <c r="G522" s="126"/>
      <c r="H522" s="125"/>
      <c r="I522" s="125"/>
      <c r="J522" s="125"/>
      <c r="K522" s="125"/>
      <c r="L522" s="125"/>
      <c r="M522" s="125"/>
      <c r="N522" s="125"/>
      <c r="O522" s="125"/>
    </row>
    <row r="523" spans="1:15">
      <c r="A523" s="123" t="s">
        <v>360</v>
      </c>
      <c r="B523" s="124" t="s">
        <v>317</v>
      </c>
      <c r="C523" s="125">
        <v>1012</v>
      </c>
      <c r="D523" s="125">
        <v>99.903599999999997</v>
      </c>
      <c r="E523" s="125">
        <v>97.905500000000004</v>
      </c>
      <c r="F523" s="125">
        <f t="shared" si="8"/>
        <v>1.9980999999999938</v>
      </c>
      <c r="G523" s="126"/>
      <c r="H523" s="125"/>
      <c r="I523" s="125"/>
      <c r="J523" s="125"/>
      <c r="K523" s="125"/>
      <c r="L523" s="125"/>
      <c r="M523" s="125"/>
      <c r="N523" s="125"/>
      <c r="O523" s="125"/>
    </row>
    <row r="524" spans="1:15">
      <c r="A524" s="123" t="s">
        <v>360</v>
      </c>
      <c r="B524" s="124" t="s">
        <v>326</v>
      </c>
      <c r="C524" s="125">
        <v>1012</v>
      </c>
      <c r="D524" s="125">
        <v>99.903599999999997</v>
      </c>
      <c r="E524" s="125">
        <v>97.905500000000004</v>
      </c>
      <c r="F524" s="125">
        <f t="shared" si="8"/>
        <v>1.9980999999999938</v>
      </c>
      <c r="G524" s="126"/>
      <c r="H524" s="125"/>
      <c r="I524" s="125"/>
      <c r="J524" s="125"/>
      <c r="K524" s="125"/>
      <c r="L524" s="125"/>
      <c r="M524" s="125"/>
      <c r="N524" s="125"/>
      <c r="O524" s="125"/>
    </row>
    <row r="525" spans="1:15">
      <c r="A525" s="123" t="s">
        <v>360</v>
      </c>
      <c r="B525" s="124" t="s">
        <v>334</v>
      </c>
      <c r="C525" s="125">
        <v>1012</v>
      </c>
      <c r="D525" s="125">
        <v>99.903599999999997</v>
      </c>
      <c r="E525" s="125">
        <v>97.905500000000004</v>
      </c>
      <c r="F525" s="125">
        <f t="shared" si="8"/>
        <v>1.9980999999999938</v>
      </c>
      <c r="G525" s="126"/>
      <c r="H525" s="125"/>
      <c r="I525" s="125"/>
      <c r="J525" s="125"/>
      <c r="K525" s="125"/>
      <c r="L525" s="125"/>
      <c r="M525" s="125"/>
      <c r="N525" s="125"/>
      <c r="O525" s="125"/>
    </row>
    <row r="526" spans="1:15">
      <c r="A526" s="123" t="s">
        <v>360</v>
      </c>
      <c r="B526" s="124" t="s">
        <v>349</v>
      </c>
      <c r="C526" s="125">
        <v>1012</v>
      </c>
      <c r="D526" s="125">
        <v>99.903599999999997</v>
      </c>
      <c r="E526" s="125">
        <v>97.905500000000004</v>
      </c>
      <c r="F526" s="125">
        <f t="shared" si="8"/>
        <v>1.9980999999999938</v>
      </c>
      <c r="G526" s="126"/>
      <c r="H526" s="125"/>
      <c r="I526" s="125"/>
      <c r="J526" s="125"/>
      <c r="K526" s="125"/>
      <c r="L526" s="125"/>
      <c r="M526" s="125"/>
      <c r="N526" s="125"/>
      <c r="O526" s="125"/>
    </row>
    <row r="527" spans="1:15">
      <c r="A527" s="123" t="s">
        <v>360</v>
      </c>
      <c r="B527" s="124" t="s">
        <v>342</v>
      </c>
      <c r="C527" s="125">
        <v>1012</v>
      </c>
      <c r="D527" s="125">
        <v>99.903599999999997</v>
      </c>
      <c r="E527" s="125">
        <v>97.905500000000004</v>
      </c>
      <c r="F527" s="125">
        <f t="shared" si="8"/>
        <v>1.9980999999999938</v>
      </c>
      <c r="G527" s="126"/>
      <c r="H527" s="125"/>
      <c r="I527" s="125"/>
      <c r="J527" s="125"/>
      <c r="K527" s="125"/>
      <c r="L527" s="125"/>
      <c r="M527" s="125"/>
      <c r="N527" s="125"/>
      <c r="O527" s="125"/>
    </row>
    <row r="528" spans="1:15">
      <c r="A528" s="123" t="s">
        <v>360</v>
      </c>
      <c r="B528" s="124" t="s">
        <v>332</v>
      </c>
      <c r="C528" s="125">
        <v>1012</v>
      </c>
      <c r="D528" s="125">
        <v>99.903599999999997</v>
      </c>
      <c r="E528" s="125">
        <v>97.905500000000004</v>
      </c>
      <c r="F528" s="125">
        <f t="shared" si="8"/>
        <v>1.9980999999999938</v>
      </c>
      <c r="G528" s="126"/>
      <c r="H528" s="125"/>
      <c r="I528" s="125"/>
      <c r="J528" s="125"/>
      <c r="K528" s="125"/>
      <c r="L528" s="125"/>
      <c r="M528" s="125"/>
      <c r="N528" s="125"/>
      <c r="O528" s="125"/>
    </row>
    <row r="529" spans="1:15">
      <c r="A529" s="123" t="s">
        <v>360</v>
      </c>
      <c r="B529" s="124" t="s">
        <v>306</v>
      </c>
      <c r="C529" s="125">
        <v>1012</v>
      </c>
      <c r="D529" s="125">
        <v>99.903599999999997</v>
      </c>
      <c r="E529" s="125">
        <v>97.905500000000004</v>
      </c>
      <c r="F529" s="125">
        <f t="shared" si="8"/>
        <v>1.9980999999999938</v>
      </c>
      <c r="G529" s="126"/>
      <c r="H529" s="125"/>
      <c r="I529" s="125"/>
      <c r="J529" s="125"/>
      <c r="K529" s="125"/>
      <c r="L529" s="125"/>
      <c r="M529" s="125"/>
      <c r="N529" s="125"/>
      <c r="O529" s="125"/>
    </row>
    <row r="530" spans="1:15">
      <c r="A530" s="123" t="s">
        <v>668</v>
      </c>
      <c r="B530" s="124" t="s">
        <v>666</v>
      </c>
      <c r="C530" s="125">
        <v>1013</v>
      </c>
      <c r="D530" s="125">
        <v>103</v>
      </c>
      <c r="E530" s="125">
        <v>51.5</v>
      </c>
      <c r="F530" s="125">
        <f t="shared" si="8"/>
        <v>51.5</v>
      </c>
      <c r="G530" s="126"/>
      <c r="H530" s="125"/>
      <c r="I530" s="125"/>
      <c r="J530" s="125"/>
      <c r="K530" s="125"/>
      <c r="L530" s="125"/>
      <c r="M530" s="125"/>
      <c r="N530" s="125"/>
      <c r="O530" s="125"/>
    </row>
    <row r="531" spans="1:15">
      <c r="A531" s="123" t="s">
        <v>691</v>
      </c>
      <c r="B531" s="124" t="s">
        <v>75</v>
      </c>
      <c r="C531" s="125">
        <v>1014</v>
      </c>
      <c r="D531" s="125">
        <v>81.852999999999994</v>
      </c>
      <c r="E531" s="125">
        <v>55.999000000000002</v>
      </c>
      <c r="F531" s="125">
        <f t="shared" si="8"/>
        <v>25.853999999999992</v>
      </c>
      <c r="G531" s="126"/>
      <c r="H531" s="125">
        <v>47</v>
      </c>
      <c r="I531" s="125" t="s">
        <v>142</v>
      </c>
      <c r="J531" s="125" t="s">
        <v>432</v>
      </c>
      <c r="K531" s="125" t="s">
        <v>292</v>
      </c>
      <c r="L531" s="125">
        <v>11.3</v>
      </c>
      <c r="M531" s="125" t="s">
        <v>292</v>
      </c>
      <c r="N531" s="125" t="s">
        <v>690</v>
      </c>
      <c r="O531" s="125" t="s">
        <v>373</v>
      </c>
    </row>
    <row r="532" spans="1:15">
      <c r="A532" s="123" t="s">
        <v>691</v>
      </c>
      <c r="B532" s="124" t="s">
        <v>76</v>
      </c>
      <c r="C532" s="125">
        <v>1019</v>
      </c>
      <c r="D532" s="125">
        <v>81.403000000000006</v>
      </c>
      <c r="E532" s="125">
        <v>55.999000000000002</v>
      </c>
      <c r="F532" s="125">
        <f t="shared" si="8"/>
        <v>25.404000000000003</v>
      </c>
      <c r="G532" s="126"/>
      <c r="H532" s="125">
        <v>47</v>
      </c>
      <c r="I532" s="125" t="s">
        <v>143</v>
      </c>
      <c r="J532" s="125" t="s">
        <v>674</v>
      </c>
      <c r="K532" s="125" t="s">
        <v>292</v>
      </c>
      <c r="L532" s="125">
        <v>65</v>
      </c>
      <c r="M532" s="125">
        <v>300</v>
      </c>
      <c r="N532" s="125" t="s">
        <v>370</v>
      </c>
      <c r="O532" s="125" t="s">
        <v>373</v>
      </c>
    </row>
    <row r="533" spans="1:15">
      <c r="A533" s="123" t="s">
        <v>650</v>
      </c>
      <c r="B533" s="124" t="s">
        <v>648</v>
      </c>
      <c r="C533" s="125">
        <v>1023</v>
      </c>
      <c r="D533" s="125">
        <v>11</v>
      </c>
      <c r="E533" s="125">
        <v>7.5</v>
      </c>
      <c r="F533" s="125">
        <f t="shared" si="8"/>
        <v>3.5</v>
      </c>
      <c r="G533" s="126" t="s">
        <v>708</v>
      </c>
      <c r="H533" s="125">
        <v>40</v>
      </c>
      <c r="I533" s="125" t="s">
        <v>129</v>
      </c>
      <c r="J533" s="125" t="s">
        <v>510</v>
      </c>
      <c r="K533" s="125">
        <v>9</v>
      </c>
      <c r="L533" s="125">
        <v>4.2</v>
      </c>
      <c r="M533" s="125" t="s">
        <v>292</v>
      </c>
      <c r="N533" s="125" t="s">
        <v>292</v>
      </c>
      <c r="O533" s="125" t="s">
        <v>511</v>
      </c>
    </row>
    <row r="534" spans="1:15">
      <c r="A534" s="123" t="s">
        <v>650</v>
      </c>
      <c r="B534" s="124" t="s">
        <v>649</v>
      </c>
      <c r="C534" s="125">
        <v>1023</v>
      </c>
      <c r="D534" s="125">
        <v>11</v>
      </c>
      <c r="E534" s="125">
        <v>7.5</v>
      </c>
      <c r="F534" s="125">
        <f t="shared" si="8"/>
        <v>3.5</v>
      </c>
      <c r="G534" s="126" t="s">
        <v>709</v>
      </c>
      <c r="H534" s="125">
        <v>40</v>
      </c>
      <c r="I534" s="125" t="s">
        <v>130</v>
      </c>
      <c r="J534" s="125" t="s">
        <v>510</v>
      </c>
      <c r="K534" s="125">
        <v>9</v>
      </c>
      <c r="L534" s="127">
        <v>0.17</v>
      </c>
      <c r="M534" s="125" t="s">
        <v>292</v>
      </c>
      <c r="N534" s="125" t="s">
        <v>292</v>
      </c>
      <c r="O534" s="125" t="s">
        <v>511</v>
      </c>
    </row>
    <row r="535" spans="1:15">
      <c r="A535" s="123" t="s">
        <v>691</v>
      </c>
      <c r="B535" s="124" t="s">
        <v>77</v>
      </c>
      <c r="C535" s="125">
        <v>1024</v>
      </c>
      <c r="D535" s="125">
        <v>81.503</v>
      </c>
      <c r="E535" s="125">
        <v>55.999000000000002</v>
      </c>
      <c r="F535" s="125">
        <f t="shared" si="8"/>
        <v>25.503999999999998</v>
      </c>
      <c r="G535" s="126"/>
      <c r="H535" s="125">
        <v>47</v>
      </c>
      <c r="I535" s="125" t="s">
        <v>144</v>
      </c>
      <c r="J535" s="125" t="s">
        <v>373</v>
      </c>
      <c r="K535" s="125" t="s">
        <v>292</v>
      </c>
      <c r="L535" s="125">
        <v>56</v>
      </c>
      <c r="M535" s="125">
        <v>300</v>
      </c>
      <c r="N535" s="125" t="s">
        <v>370</v>
      </c>
      <c r="O535" s="125" t="s">
        <v>373</v>
      </c>
    </row>
    <row r="536" spans="1:15">
      <c r="A536" s="123" t="s">
        <v>625</v>
      </c>
      <c r="B536" s="124" t="s">
        <v>620</v>
      </c>
      <c r="C536" s="125">
        <v>1026</v>
      </c>
      <c r="D536" s="125">
        <v>7.75</v>
      </c>
      <c r="E536" s="125">
        <v>4.875</v>
      </c>
      <c r="F536" s="125">
        <f t="shared" si="8"/>
        <v>2.875</v>
      </c>
      <c r="G536" s="126" t="s">
        <v>616</v>
      </c>
      <c r="H536" s="125">
        <v>40</v>
      </c>
      <c r="I536" s="125" t="s">
        <v>127</v>
      </c>
      <c r="J536" s="125" t="s">
        <v>588</v>
      </c>
      <c r="K536" s="125">
        <v>6</v>
      </c>
      <c r="L536" s="125">
        <v>4</v>
      </c>
      <c r="M536" s="125" t="s">
        <v>292</v>
      </c>
      <c r="N536" s="125" t="s">
        <v>292</v>
      </c>
      <c r="O536" s="125" t="s">
        <v>511</v>
      </c>
    </row>
    <row r="537" spans="1:15">
      <c r="A537" s="123" t="s">
        <v>625</v>
      </c>
      <c r="B537" s="124" t="s">
        <v>619</v>
      </c>
      <c r="C537" s="125">
        <v>1026</v>
      </c>
      <c r="D537" s="125">
        <v>7.75</v>
      </c>
      <c r="E537" s="125">
        <v>4.875</v>
      </c>
      <c r="F537" s="125">
        <f t="shared" si="8"/>
        <v>2.875</v>
      </c>
      <c r="G537" s="126" t="s">
        <v>705</v>
      </c>
      <c r="H537" s="125">
        <v>40</v>
      </c>
      <c r="I537" s="125" t="s">
        <v>126</v>
      </c>
      <c r="J537" s="125" t="s">
        <v>586</v>
      </c>
      <c r="K537" s="125">
        <v>6</v>
      </c>
      <c r="L537" s="125">
        <v>8</v>
      </c>
      <c r="M537" s="125" t="s">
        <v>292</v>
      </c>
      <c r="N537" s="125" t="s">
        <v>292</v>
      </c>
      <c r="O537" s="125" t="s">
        <v>511</v>
      </c>
    </row>
    <row r="538" spans="1:15">
      <c r="A538" s="123" t="s">
        <v>625</v>
      </c>
      <c r="B538" s="124" t="s">
        <v>621</v>
      </c>
      <c r="C538" s="125">
        <v>1026</v>
      </c>
      <c r="D538" s="125">
        <v>7.75</v>
      </c>
      <c r="E538" s="125">
        <v>4.875</v>
      </c>
      <c r="F538" s="125">
        <f t="shared" si="8"/>
        <v>2.875</v>
      </c>
      <c r="G538" s="126" t="s">
        <v>618</v>
      </c>
      <c r="H538" s="125">
        <v>40</v>
      </c>
      <c r="I538" s="125" t="s">
        <v>128</v>
      </c>
      <c r="J538" s="125" t="s">
        <v>586</v>
      </c>
      <c r="K538" s="125">
        <v>6</v>
      </c>
      <c r="L538" s="125">
        <v>4</v>
      </c>
      <c r="M538" s="125" t="s">
        <v>292</v>
      </c>
      <c r="N538" s="125" t="s">
        <v>292</v>
      </c>
      <c r="O538" s="125" t="s">
        <v>511</v>
      </c>
    </row>
    <row r="539" spans="1:15">
      <c r="A539" s="123" t="s">
        <v>691</v>
      </c>
      <c r="B539" s="124" t="s">
        <v>78</v>
      </c>
      <c r="C539" s="125">
        <v>1029</v>
      </c>
      <c r="D539" s="125">
        <v>81.503</v>
      </c>
      <c r="E539" s="125">
        <v>55.999000000000002</v>
      </c>
      <c r="F539" s="125">
        <f t="shared" si="8"/>
        <v>25.503999999999998</v>
      </c>
      <c r="G539" s="126"/>
      <c r="H539" s="125">
        <v>47</v>
      </c>
      <c r="I539" s="125" t="s">
        <v>145</v>
      </c>
      <c r="J539" s="125" t="s">
        <v>373</v>
      </c>
      <c r="K539" s="125" t="s">
        <v>292</v>
      </c>
      <c r="L539" s="125">
        <v>56</v>
      </c>
      <c r="M539" s="125">
        <v>300</v>
      </c>
      <c r="N539" s="125" t="s">
        <v>370</v>
      </c>
      <c r="O539" s="125" t="s">
        <v>373</v>
      </c>
    </row>
    <row r="540" spans="1:15">
      <c r="A540" s="123" t="s">
        <v>567</v>
      </c>
      <c r="B540" s="124" t="s">
        <v>565</v>
      </c>
      <c r="C540" s="125">
        <v>1030</v>
      </c>
      <c r="D540" s="125">
        <v>12.75</v>
      </c>
      <c r="E540" s="125">
        <v>7.375</v>
      </c>
      <c r="F540" s="125">
        <f t="shared" si="8"/>
        <v>5.375</v>
      </c>
      <c r="G540" s="126" t="s">
        <v>548</v>
      </c>
      <c r="H540" s="125">
        <v>40</v>
      </c>
      <c r="I540" s="125" t="s">
        <v>123</v>
      </c>
      <c r="J540" s="125" t="s">
        <v>292</v>
      </c>
      <c r="K540" s="125">
        <v>6</v>
      </c>
      <c r="L540" s="127">
        <v>0.4</v>
      </c>
      <c r="M540" s="125" t="s">
        <v>292</v>
      </c>
      <c r="N540" s="125" t="s">
        <v>292</v>
      </c>
      <c r="O540" s="125" t="s">
        <v>426</v>
      </c>
    </row>
    <row r="541" spans="1:15">
      <c r="A541" s="123" t="s">
        <v>551</v>
      </c>
      <c r="B541" s="124" t="s">
        <v>549</v>
      </c>
      <c r="C541" s="125">
        <v>1030</v>
      </c>
      <c r="D541" s="125">
        <v>12.75</v>
      </c>
      <c r="E541" s="125">
        <v>7.375</v>
      </c>
      <c r="F541" s="125">
        <f t="shared" si="8"/>
        <v>5.375</v>
      </c>
      <c r="G541" s="126" t="s">
        <v>548</v>
      </c>
      <c r="H541" s="125">
        <v>40</v>
      </c>
      <c r="I541" s="125" t="s">
        <v>121</v>
      </c>
      <c r="J541" s="125" t="s">
        <v>292</v>
      </c>
      <c r="K541" s="125">
        <v>6</v>
      </c>
      <c r="L541" s="125">
        <v>180</v>
      </c>
      <c r="M541" s="125" t="s">
        <v>292</v>
      </c>
      <c r="N541" s="125" t="s">
        <v>292</v>
      </c>
      <c r="O541" s="125" t="s">
        <v>426</v>
      </c>
    </row>
    <row r="542" spans="1:15">
      <c r="A542" s="123" t="s">
        <v>584</v>
      </c>
      <c r="B542" s="124" t="s">
        <v>582</v>
      </c>
      <c r="C542" s="125">
        <v>1030</v>
      </c>
      <c r="D542" s="125">
        <v>12.75</v>
      </c>
      <c r="E542" s="125">
        <v>7.375</v>
      </c>
      <c r="F542" s="125">
        <f t="shared" si="8"/>
        <v>5.375</v>
      </c>
      <c r="G542" s="126" t="s">
        <v>548</v>
      </c>
      <c r="H542" s="125">
        <v>40</v>
      </c>
      <c r="I542" s="125" t="s">
        <v>125</v>
      </c>
      <c r="J542" s="125" t="s">
        <v>292</v>
      </c>
      <c r="K542" s="125">
        <v>6</v>
      </c>
      <c r="L542" s="125">
        <v>99</v>
      </c>
      <c r="M542" s="125" t="s">
        <v>292</v>
      </c>
      <c r="N542" s="125" t="s">
        <v>292</v>
      </c>
      <c r="O542" s="125" t="s">
        <v>426</v>
      </c>
    </row>
    <row r="543" spans="1:15">
      <c r="A543" s="123" t="s">
        <v>3</v>
      </c>
      <c r="B543" s="124" t="s">
        <v>101</v>
      </c>
      <c r="C543" s="125">
        <v>1034</v>
      </c>
      <c r="D543" s="125">
        <v>139.054</v>
      </c>
      <c r="E543" s="125">
        <v>69.284000000000006</v>
      </c>
      <c r="F543" s="125">
        <f t="shared" si="8"/>
        <v>69.77</v>
      </c>
      <c r="G543" s="126"/>
      <c r="H543" s="125">
        <v>43</v>
      </c>
      <c r="I543" s="125" t="s">
        <v>699</v>
      </c>
      <c r="J543" s="125" t="s">
        <v>674</v>
      </c>
      <c r="K543" s="125" t="s">
        <v>292</v>
      </c>
      <c r="L543" s="125">
        <v>86</v>
      </c>
      <c r="M543" s="125">
        <v>1500</v>
      </c>
      <c r="N543" s="125" t="s">
        <v>675</v>
      </c>
      <c r="O543" s="125" t="s">
        <v>292</v>
      </c>
    </row>
    <row r="544" spans="1:15">
      <c r="A544" s="123" t="s">
        <v>697</v>
      </c>
      <c r="B544" s="124" t="s">
        <v>88</v>
      </c>
      <c r="C544" s="125">
        <v>1035</v>
      </c>
      <c r="D544" s="125">
        <v>65.102999999999994</v>
      </c>
      <c r="E544" s="125">
        <v>32.551499999999997</v>
      </c>
      <c r="F544" s="125">
        <f t="shared" si="8"/>
        <v>32.551499999999997</v>
      </c>
      <c r="G544" s="126" t="s">
        <v>706</v>
      </c>
      <c r="H544" s="125">
        <v>49</v>
      </c>
      <c r="I544" s="125" t="s">
        <v>146</v>
      </c>
      <c r="J544" s="125" t="s">
        <v>588</v>
      </c>
      <c r="K544" s="125" t="s">
        <v>292</v>
      </c>
      <c r="L544" s="127">
        <v>0.15</v>
      </c>
      <c r="M544" s="125" t="s">
        <v>292</v>
      </c>
      <c r="N544" s="125" t="s">
        <v>292</v>
      </c>
      <c r="O544" s="125" t="s">
        <v>694</v>
      </c>
    </row>
    <row r="545" spans="1:15">
      <c r="A545" s="123" t="s">
        <v>3</v>
      </c>
      <c r="B545" s="124" t="s">
        <v>102</v>
      </c>
      <c r="C545" s="125">
        <v>1039</v>
      </c>
      <c r="D545" s="125">
        <v>139.054</v>
      </c>
      <c r="E545" s="125">
        <v>69.284000000000006</v>
      </c>
      <c r="F545" s="125">
        <f t="shared" si="8"/>
        <v>69.77</v>
      </c>
      <c r="G545" s="126"/>
      <c r="H545" s="125">
        <v>43</v>
      </c>
      <c r="I545" s="125" t="s">
        <v>699</v>
      </c>
      <c r="J545" s="125" t="s">
        <v>674</v>
      </c>
      <c r="K545" s="125" t="s">
        <v>292</v>
      </c>
      <c r="L545" s="125">
        <v>86</v>
      </c>
      <c r="M545" s="125">
        <v>1500</v>
      </c>
      <c r="N545" s="125" t="s">
        <v>676</v>
      </c>
      <c r="O545" s="125" t="s">
        <v>292</v>
      </c>
    </row>
    <row r="546" spans="1:15">
      <c r="A546" s="123" t="s">
        <v>697</v>
      </c>
      <c r="B546" s="124" t="s">
        <v>89</v>
      </c>
      <c r="C546" s="125">
        <v>1041</v>
      </c>
      <c r="D546" s="125">
        <v>67.102999999999994</v>
      </c>
      <c r="E546" s="125">
        <v>33.551499999999997</v>
      </c>
      <c r="F546" s="125">
        <f t="shared" si="8"/>
        <v>33.551499999999997</v>
      </c>
      <c r="G546" s="126" t="s">
        <v>438</v>
      </c>
      <c r="H546" s="125">
        <v>49</v>
      </c>
      <c r="I546" s="125" t="s">
        <v>695</v>
      </c>
      <c r="J546" s="125" t="s">
        <v>674</v>
      </c>
      <c r="K546" s="125" t="s">
        <v>292</v>
      </c>
      <c r="L546" s="125" t="s">
        <v>292</v>
      </c>
      <c r="M546" s="125" t="s">
        <v>292</v>
      </c>
      <c r="N546" s="125" t="s">
        <v>292</v>
      </c>
      <c r="O546" s="125" t="s">
        <v>432</v>
      </c>
    </row>
    <row r="547" spans="1:15">
      <c r="A547" s="123" t="s">
        <v>3</v>
      </c>
      <c r="B547" s="124" t="s">
        <v>103</v>
      </c>
      <c r="C547" s="125">
        <v>1044</v>
      </c>
      <c r="D547" s="125">
        <v>139.054</v>
      </c>
      <c r="E547" s="125">
        <v>69.284000000000006</v>
      </c>
      <c r="F547" s="125">
        <f t="shared" si="8"/>
        <v>69.77</v>
      </c>
      <c r="G547" s="126"/>
      <c r="H547" s="125">
        <v>43</v>
      </c>
      <c r="I547" s="125" t="s">
        <v>699</v>
      </c>
      <c r="J547" s="125" t="s">
        <v>674</v>
      </c>
      <c r="K547" s="125" t="s">
        <v>292</v>
      </c>
      <c r="L547" s="125">
        <v>86</v>
      </c>
      <c r="M547" s="125">
        <v>1500</v>
      </c>
      <c r="N547" s="125" t="s">
        <v>677</v>
      </c>
      <c r="O547" s="125" t="s">
        <v>292</v>
      </c>
    </row>
    <row r="548" spans="1:15">
      <c r="A548" s="123" t="s">
        <v>625</v>
      </c>
      <c r="B548" s="124" t="s">
        <v>623</v>
      </c>
      <c r="C548" s="125">
        <v>1045</v>
      </c>
      <c r="D548" s="125">
        <v>11</v>
      </c>
      <c r="E548" s="125">
        <v>7.5</v>
      </c>
      <c r="F548" s="125">
        <f t="shared" si="8"/>
        <v>3.5</v>
      </c>
      <c r="G548" s="126" t="s">
        <v>703</v>
      </c>
      <c r="H548" s="125">
        <v>40</v>
      </c>
      <c r="I548" s="125" t="s">
        <v>127</v>
      </c>
      <c r="J548" s="125" t="s">
        <v>588</v>
      </c>
      <c r="K548" s="125">
        <v>9</v>
      </c>
      <c r="L548" s="125">
        <v>4</v>
      </c>
      <c r="M548" s="125" t="s">
        <v>292</v>
      </c>
      <c r="N548" s="125" t="s">
        <v>292</v>
      </c>
      <c r="O548" s="125" t="s">
        <v>511</v>
      </c>
    </row>
    <row r="549" spans="1:15">
      <c r="A549" s="123" t="s">
        <v>625</v>
      </c>
      <c r="B549" s="124" t="s">
        <v>622</v>
      </c>
      <c r="C549" s="125">
        <v>1045</v>
      </c>
      <c r="D549" s="125">
        <v>11</v>
      </c>
      <c r="E549" s="125">
        <v>7.5</v>
      </c>
      <c r="F549" s="125">
        <f t="shared" si="8"/>
        <v>3.5</v>
      </c>
      <c r="G549" s="126" t="s">
        <v>704</v>
      </c>
      <c r="H549" s="125">
        <v>40</v>
      </c>
      <c r="I549" s="125" t="s">
        <v>126</v>
      </c>
      <c r="J549" s="125" t="s">
        <v>586</v>
      </c>
      <c r="K549" s="125">
        <v>9</v>
      </c>
      <c r="L549" s="125">
        <v>8</v>
      </c>
      <c r="M549" s="125" t="s">
        <v>292</v>
      </c>
      <c r="N549" s="125" t="s">
        <v>292</v>
      </c>
      <c r="O549" s="125" t="s">
        <v>511</v>
      </c>
    </row>
    <row r="550" spans="1:15">
      <c r="A550" s="123" t="s">
        <v>625</v>
      </c>
      <c r="B550" s="124" t="s">
        <v>624</v>
      </c>
      <c r="C550" s="125">
        <v>1045</v>
      </c>
      <c r="D550" s="125">
        <v>11</v>
      </c>
      <c r="E550" s="125">
        <v>7.5</v>
      </c>
      <c r="F550" s="125">
        <f t="shared" si="8"/>
        <v>3.5</v>
      </c>
      <c r="G550" s="126" t="s">
        <v>702</v>
      </c>
      <c r="H550" s="125">
        <v>40</v>
      </c>
      <c r="I550" s="125" t="s">
        <v>128</v>
      </c>
      <c r="J550" s="125" t="s">
        <v>586</v>
      </c>
      <c r="K550" s="125">
        <v>9</v>
      </c>
      <c r="L550" s="125">
        <v>4</v>
      </c>
      <c r="M550" s="125" t="s">
        <v>292</v>
      </c>
      <c r="N550" s="125" t="s">
        <v>292</v>
      </c>
      <c r="O550" s="125" t="s">
        <v>511</v>
      </c>
    </row>
    <row r="551" spans="1:15">
      <c r="A551" s="123" t="s">
        <v>697</v>
      </c>
      <c r="B551" s="124" t="s">
        <v>90</v>
      </c>
      <c r="C551" s="125">
        <v>1047</v>
      </c>
      <c r="D551" s="125">
        <v>67.102999999999994</v>
      </c>
      <c r="E551" s="125">
        <v>33.551499999999997</v>
      </c>
      <c r="F551" s="125">
        <f t="shared" si="8"/>
        <v>33.551499999999997</v>
      </c>
      <c r="G551" s="126" t="s">
        <v>438</v>
      </c>
      <c r="H551" s="125">
        <v>49</v>
      </c>
      <c r="I551" s="125" t="s">
        <v>696</v>
      </c>
      <c r="J551" s="125" t="s">
        <v>674</v>
      </c>
      <c r="K551" s="125" t="s">
        <v>292</v>
      </c>
      <c r="L551" s="125" t="s">
        <v>292</v>
      </c>
      <c r="M551" s="125" t="s">
        <v>292</v>
      </c>
      <c r="N551" s="125" t="s">
        <v>292</v>
      </c>
      <c r="O551" s="125" t="s">
        <v>432</v>
      </c>
    </row>
    <row r="552" spans="1:15">
      <c r="A552" s="123" t="s">
        <v>3</v>
      </c>
      <c r="B552" s="124" t="s">
        <v>104</v>
      </c>
      <c r="C552" s="125">
        <v>1049</v>
      </c>
      <c r="D552" s="125">
        <v>139.054</v>
      </c>
      <c r="E552" s="125">
        <v>69.284000000000006</v>
      </c>
      <c r="F552" s="125">
        <f t="shared" si="8"/>
        <v>69.77</v>
      </c>
      <c r="G552" s="126"/>
      <c r="H552" s="125">
        <v>43</v>
      </c>
      <c r="I552" s="125" t="s">
        <v>699</v>
      </c>
      <c r="J552" s="125" t="s">
        <v>674</v>
      </c>
      <c r="K552" s="125" t="s">
        <v>292</v>
      </c>
      <c r="L552" s="125">
        <v>86</v>
      </c>
      <c r="M552" s="125">
        <v>1500</v>
      </c>
      <c r="N552" s="125" t="s">
        <v>678</v>
      </c>
      <c r="O552" s="125" t="s">
        <v>292</v>
      </c>
    </row>
    <row r="553" spans="1:15">
      <c r="A553" s="123" t="s">
        <v>3</v>
      </c>
      <c r="B553" s="124" t="s">
        <v>108</v>
      </c>
      <c r="C553" s="125">
        <v>1054</v>
      </c>
      <c r="D553" s="125">
        <v>224.45599999999999</v>
      </c>
      <c r="E553" s="125">
        <v>111.8635</v>
      </c>
      <c r="F553" s="125">
        <f t="shared" si="8"/>
        <v>112.59249999999999</v>
      </c>
      <c r="G553" s="126"/>
      <c r="H553" s="125">
        <v>47</v>
      </c>
      <c r="I553" s="125" t="s">
        <v>699</v>
      </c>
      <c r="J553" s="125" t="s">
        <v>674</v>
      </c>
      <c r="K553" s="125" t="s">
        <v>292</v>
      </c>
      <c r="L553" s="125">
        <v>95</v>
      </c>
      <c r="M553" s="125">
        <v>1500</v>
      </c>
      <c r="N553" s="125" t="s">
        <v>675</v>
      </c>
      <c r="O553" s="125" t="s">
        <v>292</v>
      </c>
    </row>
    <row r="554" spans="1:15">
      <c r="A554" s="123" t="s">
        <v>3</v>
      </c>
      <c r="B554" s="124" t="s">
        <v>109</v>
      </c>
      <c r="C554" s="125">
        <v>1059</v>
      </c>
      <c r="D554" s="125">
        <v>224.45599999999999</v>
      </c>
      <c r="E554" s="125">
        <v>111.8635</v>
      </c>
      <c r="F554" s="125">
        <f t="shared" si="8"/>
        <v>112.59249999999999</v>
      </c>
      <c r="G554" s="126"/>
      <c r="H554" s="125">
        <v>47</v>
      </c>
      <c r="I554" s="125" t="s">
        <v>699</v>
      </c>
      <c r="J554" s="125" t="s">
        <v>674</v>
      </c>
      <c r="K554" s="125" t="s">
        <v>292</v>
      </c>
      <c r="L554" s="125">
        <v>95</v>
      </c>
      <c r="M554" s="125">
        <v>1500</v>
      </c>
      <c r="N554" s="125" t="s">
        <v>676</v>
      </c>
      <c r="O554" s="125" t="s">
        <v>292</v>
      </c>
    </row>
    <row r="555" spans="1:15">
      <c r="A555" s="123" t="s">
        <v>3</v>
      </c>
      <c r="B555" s="124" t="s">
        <v>106</v>
      </c>
      <c r="C555" s="125">
        <v>1060</v>
      </c>
      <c r="D555" s="125">
        <v>203.40199999999999</v>
      </c>
      <c r="E555" s="125">
        <v>101.70099999999999</v>
      </c>
      <c r="F555" s="125">
        <f t="shared" si="8"/>
        <v>101.70099999999999</v>
      </c>
      <c r="G555" s="126"/>
      <c r="H555" s="125">
        <v>45</v>
      </c>
      <c r="I555" s="125" t="s">
        <v>701</v>
      </c>
      <c r="J555" s="125" t="s">
        <v>686</v>
      </c>
      <c r="K555" s="125" t="s">
        <v>292</v>
      </c>
      <c r="L555" s="127">
        <v>0.3</v>
      </c>
      <c r="M555" s="125">
        <v>1350</v>
      </c>
      <c r="N555" s="125" t="s">
        <v>680</v>
      </c>
      <c r="O555" s="125" t="s">
        <v>292</v>
      </c>
    </row>
    <row r="556" spans="1:15">
      <c r="A556" s="123" t="s">
        <v>567</v>
      </c>
      <c r="B556" s="124" t="s">
        <v>566</v>
      </c>
      <c r="C556" s="125">
        <v>1060</v>
      </c>
      <c r="D556" s="125">
        <v>18.5</v>
      </c>
      <c r="E556" s="125">
        <v>11.25</v>
      </c>
      <c r="F556" s="125">
        <f t="shared" si="8"/>
        <v>7.25</v>
      </c>
      <c r="G556" s="126" t="s">
        <v>548</v>
      </c>
      <c r="H556" s="125">
        <v>40</v>
      </c>
      <c r="I556" s="125" t="s">
        <v>123</v>
      </c>
      <c r="J556" s="125" t="s">
        <v>292</v>
      </c>
      <c r="K556" s="125">
        <v>9</v>
      </c>
      <c r="L556" s="127">
        <v>0.4</v>
      </c>
      <c r="M556" s="125" t="s">
        <v>292</v>
      </c>
      <c r="N556" s="125" t="s">
        <v>292</v>
      </c>
      <c r="O556" s="125" t="s">
        <v>426</v>
      </c>
    </row>
    <row r="557" spans="1:15">
      <c r="A557" s="123" t="s">
        <v>551</v>
      </c>
      <c r="B557" s="124" t="s">
        <v>550</v>
      </c>
      <c r="C557" s="125">
        <v>1060</v>
      </c>
      <c r="D557" s="125">
        <v>18.5</v>
      </c>
      <c r="E557" s="125">
        <v>11.25</v>
      </c>
      <c r="F557" s="125">
        <f t="shared" si="8"/>
        <v>7.25</v>
      </c>
      <c r="G557" s="126" t="s">
        <v>548</v>
      </c>
      <c r="H557" s="125">
        <v>40</v>
      </c>
      <c r="I557" s="125" t="s">
        <v>121</v>
      </c>
      <c r="J557" s="125" t="s">
        <v>292</v>
      </c>
      <c r="K557" s="125">
        <v>9</v>
      </c>
      <c r="L557" s="125">
        <v>180</v>
      </c>
      <c r="M557" s="125" t="s">
        <v>292</v>
      </c>
      <c r="N557" s="125" t="s">
        <v>292</v>
      </c>
      <c r="O557" s="125" t="s">
        <v>426</v>
      </c>
    </row>
    <row r="558" spans="1:15">
      <c r="A558" s="123" t="s">
        <v>584</v>
      </c>
      <c r="B558" s="124" t="s">
        <v>583</v>
      </c>
      <c r="C558" s="125">
        <v>1060</v>
      </c>
      <c r="D558" s="125">
        <v>18.5</v>
      </c>
      <c r="E558" s="125">
        <v>11.25</v>
      </c>
      <c r="F558" s="125">
        <f t="shared" si="8"/>
        <v>7.25</v>
      </c>
      <c r="G558" s="126" t="s">
        <v>548</v>
      </c>
      <c r="H558" s="125">
        <v>40</v>
      </c>
      <c r="I558" s="125" t="s">
        <v>125</v>
      </c>
      <c r="J558" s="125" t="s">
        <v>292</v>
      </c>
      <c r="K558" s="125">
        <v>9</v>
      </c>
      <c r="L558" s="125">
        <v>99</v>
      </c>
      <c r="M558" s="125" t="s">
        <v>292</v>
      </c>
      <c r="N558" s="125" t="s">
        <v>292</v>
      </c>
      <c r="O558" s="125" t="s">
        <v>426</v>
      </c>
    </row>
    <row r="559" spans="1:15">
      <c r="A559" s="123" t="s">
        <v>3</v>
      </c>
      <c r="B559" s="124" t="s">
        <v>110</v>
      </c>
      <c r="C559" s="125">
        <v>1064</v>
      </c>
      <c r="D559" s="125">
        <v>224.45599999999999</v>
      </c>
      <c r="E559" s="125">
        <v>111.8635</v>
      </c>
      <c r="F559" s="125">
        <f t="shared" si="8"/>
        <v>112.59249999999999</v>
      </c>
      <c r="G559" s="126"/>
      <c r="H559" s="125">
        <v>47</v>
      </c>
      <c r="I559" s="125" t="s">
        <v>699</v>
      </c>
      <c r="J559" s="125" t="s">
        <v>674</v>
      </c>
      <c r="K559" s="125" t="s">
        <v>292</v>
      </c>
      <c r="L559" s="125">
        <v>95</v>
      </c>
      <c r="M559" s="125">
        <v>1500</v>
      </c>
      <c r="N559" s="125" t="s">
        <v>675</v>
      </c>
      <c r="O559" s="125" t="s">
        <v>292</v>
      </c>
    </row>
    <row r="560" spans="1:15">
      <c r="A560" s="123" t="s">
        <v>3</v>
      </c>
      <c r="B560" s="124" t="s">
        <v>107</v>
      </c>
      <c r="C560" s="125">
        <v>1066</v>
      </c>
      <c r="D560" s="125">
        <v>201.804</v>
      </c>
      <c r="E560" s="125">
        <v>102.902</v>
      </c>
      <c r="F560" s="125">
        <f t="shared" si="8"/>
        <v>98.902000000000001</v>
      </c>
      <c r="G560" s="126" t="s">
        <v>702</v>
      </c>
      <c r="H560" s="125">
        <v>45</v>
      </c>
      <c r="I560" s="125" t="s">
        <v>681</v>
      </c>
      <c r="J560" s="125" t="s">
        <v>674</v>
      </c>
      <c r="K560" s="125" t="s">
        <v>292</v>
      </c>
      <c r="L560" s="125" t="s">
        <v>0</v>
      </c>
      <c r="M560" s="125">
        <v>1350</v>
      </c>
      <c r="N560" s="125" t="s">
        <v>678</v>
      </c>
      <c r="O560" s="125" t="s">
        <v>292</v>
      </c>
    </row>
    <row r="561" spans="1:15">
      <c r="A561" s="123" t="s">
        <v>3</v>
      </c>
      <c r="B561" s="124" t="s">
        <v>111</v>
      </c>
      <c r="C561" s="125">
        <v>1069</v>
      </c>
      <c r="D561" s="125">
        <v>224.45599999999999</v>
      </c>
      <c r="E561" s="125">
        <v>111.8635</v>
      </c>
      <c r="F561" s="125">
        <f t="shared" si="8"/>
        <v>112.59249999999999</v>
      </c>
      <c r="G561" s="126"/>
      <c r="H561" s="125">
        <v>47</v>
      </c>
      <c r="I561" s="125" t="s">
        <v>699</v>
      </c>
      <c r="J561" s="125" t="s">
        <v>674</v>
      </c>
      <c r="K561" s="125" t="s">
        <v>292</v>
      </c>
      <c r="L561" s="125">
        <v>95</v>
      </c>
      <c r="M561" s="125">
        <v>1500</v>
      </c>
      <c r="N561" s="125" t="s">
        <v>678</v>
      </c>
      <c r="O561" s="125" t="s">
        <v>292</v>
      </c>
    </row>
    <row r="562" spans="1:15">
      <c r="A562" s="123" t="s">
        <v>668</v>
      </c>
      <c r="B562" s="124" t="s">
        <v>667</v>
      </c>
      <c r="C562" s="125">
        <v>1070</v>
      </c>
      <c r="D562" s="125">
        <v>250.08099999999999</v>
      </c>
      <c r="E562" s="125">
        <v>125.04049999999999</v>
      </c>
      <c r="F562" s="125">
        <f t="shared" si="8"/>
        <v>125.04049999999999</v>
      </c>
      <c r="G562" s="126"/>
      <c r="H562" s="125"/>
      <c r="I562" s="125"/>
      <c r="J562" s="125"/>
      <c r="K562" s="125"/>
      <c r="L562" s="125"/>
      <c r="M562" s="125"/>
      <c r="N562" s="125"/>
      <c r="O562" s="125"/>
    </row>
    <row r="563" spans="1:15">
      <c r="A563" s="123" t="s">
        <v>3</v>
      </c>
      <c r="B563" s="124" t="s">
        <v>112</v>
      </c>
      <c r="C563" s="125">
        <v>1074</v>
      </c>
      <c r="D563" s="125">
        <v>254.10599999999999</v>
      </c>
      <c r="E563" s="125">
        <v>126.5885</v>
      </c>
      <c r="F563" s="125">
        <f t="shared" si="8"/>
        <v>127.5175</v>
      </c>
      <c r="G563" s="126"/>
      <c r="H563" s="125">
        <v>47</v>
      </c>
      <c r="I563" s="125" t="s">
        <v>683</v>
      </c>
      <c r="J563" s="125" t="s">
        <v>373</v>
      </c>
      <c r="K563" s="125" t="s">
        <v>292</v>
      </c>
      <c r="L563" s="125">
        <v>75</v>
      </c>
      <c r="M563" s="125" t="s">
        <v>292</v>
      </c>
      <c r="N563" s="125" t="s">
        <v>292</v>
      </c>
      <c r="O563" s="125" t="s">
        <v>292</v>
      </c>
    </row>
    <row r="564" spans="1:15">
      <c r="A564" s="123" t="s">
        <v>3</v>
      </c>
      <c r="B564" s="124" t="s">
        <v>117</v>
      </c>
      <c r="C564" s="125">
        <v>1077</v>
      </c>
      <c r="D564" s="125">
        <v>281.95600000000002</v>
      </c>
      <c r="E564" s="125">
        <v>141.37799999999999</v>
      </c>
      <c r="F564" s="125">
        <f t="shared" si="8"/>
        <v>140.57800000000003</v>
      </c>
      <c r="G564" s="126"/>
      <c r="H564" s="125">
        <v>49</v>
      </c>
      <c r="I564" s="125" t="s">
        <v>701</v>
      </c>
      <c r="J564" s="125" t="s">
        <v>686</v>
      </c>
      <c r="K564" s="125" t="s">
        <v>292</v>
      </c>
      <c r="L564" s="127">
        <v>0.35</v>
      </c>
      <c r="M564" s="125">
        <v>1350</v>
      </c>
      <c r="N564" s="125" t="s">
        <v>680</v>
      </c>
      <c r="O564" s="125" t="s">
        <v>292</v>
      </c>
    </row>
    <row r="565" spans="1:15">
      <c r="A565" s="123" t="s">
        <v>3</v>
      </c>
      <c r="B565" s="124" t="s">
        <v>113</v>
      </c>
      <c r="C565" s="125">
        <v>1079</v>
      </c>
      <c r="D565" s="125">
        <v>253.5703</v>
      </c>
      <c r="E565" s="125">
        <v>126.77419999999999</v>
      </c>
      <c r="F565" s="125">
        <f t="shared" si="8"/>
        <v>126.79610000000001</v>
      </c>
      <c r="G565" s="126"/>
      <c r="H565" s="125">
        <v>47</v>
      </c>
      <c r="I565" s="125" t="s">
        <v>149</v>
      </c>
      <c r="J565" s="125" t="s">
        <v>368</v>
      </c>
      <c r="K565" s="125" t="s">
        <v>292</v>
      </c>
      <c r="L565" s="125" t="s">
        <v>428</v>
      </c>
      <c r="M565" s="125">
        <v>300</v>
      </c>
      <c r="N565" s="125" t="s">
        <v>684</v>
      </c>
      <c r="O565" s="125" t="s">
        <v>292</v>
      </c>
    </row>
    <row r="566" spans="1:15">
      <c r="A566" s="123" t="s">
        <v>3</v>
      </c>
      <c r="B566" s="124" t="s">
        <v>105</v>
      </c>
      <c r="C566" s="125">
        <v>1080</v>
      </c>
      <c r="D566" s="125">
        <v>203.40199999999999</v>
      </c>
      <c r="E566" s="125">
        <v>101.70099999999999</v>
      </c>
      <c r="F566" s="125">
        <f t="shared" si="8"/>
        <v>101.70099999999999</v>
      </c>
      <c r="G566" s="126" t="s">
        <v>438</v>
      </c>
      <c r="H566" s="125">
        <v>45</v>
      </c>
      <c r="I566" s="125" t="s">
        <v>700</v>
      </c>
      <c r="J566" s="125" t="s">
        <v>674</v>
      </c>
      <c r="K566" s="125" t="s">
        <v>292</v>
      </c>
      <c r="L566" s="125">
        <v>75</v>
      </c>
      <c r="M566" s="125">
        <v>1350</v>
      </c>
      <c r="N566" s="125" t="s">
        <v>680</v>
      </c>
      <c r="O566" s="125" t="s">
        <v>292</v>
      </c>
    </row>
    <row r="567" spans="1:15">
      <c r="A567" s="123" t="s">
        <v>3</v>
      </c>
      <c r="B567" s="124" t="s">
        <v>118</v>
      </c>
      <c r="C567" s="125">
        <v>1081</v>
      </c>
      <c r="D567" s="125">
        <v>221.20599999999999</v>
      </c>
      <c r="E567" s="125">
        <v>144.60300000000001</v>
      </c>
      <c r="F567" s="125">
        <f t="shared" si="8"/>
        <v>76.60299999999998</v>
      </c>
      <c r="G567" s="126" t="s">
        <v>702</v>
      </c>
      <c r="H567" s="125">
        <v>49</v>
      </c>
      <c r="I567" s="125" t="s">
        <v>681</v>
      </c>
      <c r="J567" s="125" t="s">
        <v>674</v>
      </c>
      <c r="K567" s="125" t="s">
        <v>292</v>
      </c>
      <c r="L567" s="125" t="s">
        <v>1</v>
      </c>
      <c r="M567" s="125">
        <v>1350</v>
      </c>
      <c r="N567" s="125" t="s">
        <v>678</v>
      </c>
      <c r="O567" s="125" t="s">
        <v>292</v>
      </c>
    </row>
    <row r="568" spans="1:15">
      <c r="A568" s="123" t="s">
        <v>3</v>
      </c>
      <c r="B568" s="124" t="s">
        <v>114</v>
      </c>
      <c r="C568" s="125">
        <v>1084</v>
      </c>
      <c r="D568" s="125">
        <v>254.45599999999999</v>
      </c>
      <c r="E568" s="125">
        <v>127.3635</v>
      </c>
      <c r="F568" s="125">
        <f t="shared" si="8"/>
        <v>127.09249999999999</v>
      </c>
      <c r="G568" s="126"/>
      <c r="H568" s="125">
        <v>47</v>
      </c>
      <c r="I568" s="125" t="s">
        <v>685</v>
      </c>
      <c r="J568" s="125" t="s">
        <v>373</v>
      </c>
      <c r="K568" s="125" t="s">
        <v>292</v>
      </c>
      <c r="L568" s="127">
        <v>0.2</v>
      </c>
      <c r="M568" s="125" t="s">
        <v>292</v>
      </c>
      <c r="N568" s="125" t="s">
        <v>292</v>
      </c>
      <c r="O568" s="125" t="s">
        <v>292</v>
      </c>
    </row>
    <row r="569" spans="1:15">
      <c r="A569" s="123" t="s">
        <v>3</v>
      </c>
      <c r="B569" s="124" t="s">
        <v>115</v>
      </c>
      <c r="C569" s="125">
        <v>1089</v>
      </c>
      <c r="D569" s="125">
        <v>254.45599999999999</v>
      </c>
      <c r="E569" s="125">
        <v>127.3635</v>
      </c>
      <c r="F569" s="125">
        <f t="shared" si="8"/>
        <v>127.09249999999999</v>
      </c>
      <c r="G569" s="126"/>
      <c r="H569" s="125">
        <v>47</v>
      </c>
      <c r="I569" s="125" t="s">
        <v>692</v>
      </c>
      <c r="J569" s="125" t="s">
        <v>686</v>
      </c>
      <c r="K569" s="125" t="s">
        <v>292</v>
      </c>
      <c r="L569" s="125">
        <v>5.0999999999999996</v>
      </c>
      <c r="M569" s="125" t="s">
        <v>292</v>
      </c>
      <c r="N569" s="125" t="s">
        <v>292</v>
      </c>
      <c r="O569" s="125" t="s">
        <v>292</v>
      </c>
    </row>
    <row r="570" spans="1:15">
      <c r="A570" s="123" t="s">
        <v>3</v>
      </c>
      <c r="B570" s="124" t="s">
        <v>116</v>
      </c>
      <c r="C570" s="125">
        <v>1094</v>
      </c>
      <c r="D570" s="125">
        <v>254.10599999999999</v>
      </c>
      <c r="E570" s="125">
        <v>164.08850000000001</v>
      </c>
      <c r="F570" s="125">
        <f t="shared" si="8"/>
        <v>90.017499999999984</v>
      </c>
      <c r="G570" s="126"/>
      <c r="H570" s="125">
        <v>47</v>
      </c>
      <c r="I570" s="125" t="s">
        <v>698</v>
      </c>
      <c r="J570" s="125" t="s">
        <v>586</v>
      </c>
      <c r="K570" s="125" t="s">
        <v>292</v>
      </c>
      <c r="L570" s="125">
        <v>100</v>
      </c>
      <c r="M570" s="125" t="s">
        <v>292</v>
      </c>
      <c r="N570" s="125" t="s">
        <v>292</v>
      </c>
      <c r="O570" s="125" t="s">
        <v>292</v>
      </c>
    </row>
    <row r="571" spans="1:15">
      <c r="A571" s="123" t="s">
        <v>3</v>
      </c>
      <c r="B571" s="124" t="s">
        <v>119</v>
      </c>
      <c r="C571" s="125">
        <v>1098</v>
      </c>
      <c r="D571" s="125">
        <v>276.60599999999999</v>
      </c>
      <c r="E571" s="125">
        <v>141.55449999999999</v>
      </c>
      <c r="F571" s="125">
        <f t="shared" si="8"/>
        <v>135.0515</v>
      </c>
      <c r="G571" s="126" t="s">
        <v>438</v>
      </c>
      <c r="H571" s="125">
        <v>49</v>
      </c>
      <c r="I571" s="125" t="s">
        <v>2</v>
      </c>
      <c r="J571" s="125" t="s">
        <v>674</v>
      </c>
      <c r="K571" s="125" t="s">
        <v>292</v>
      </c>
      <c r="L571" s="125">
        <v>100</v>
      </c>
      <c r="M571" s="125">
        <v>1350</v>
      </c>
      <c r="N571" s="125" t="s">
        <v>680</v>
      </c>
      <c r="O571" s="125" t="s">
        <v>292</v>
      </c>
    </row>
  </sheetData>
  <autoFilter ref="A1:O571"/>
  <phoneticPr fontId="4" type="noConversion"/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Weapons</vt:lpstr>
      <vt:lpstr>Armor</vt:lpstr>
      <vt:lpstr>Alchemy</vt:lpstr>
      <vt:lpstr>Weapons!Print_Area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Reeves</dc:creator>
  <cp:lastModifiedBy>westmatt</cp:lastModifiedBy>
  <cp:lastPrinted>2007-11-27T05:48:12Z</cp:lastPrinted>
  <dcterms:created xsi:type="dcterms:W3CDTF">2007-09-03T20:51:44Z</dcterms:created>
  <dcterms:modified xsi:type="dcterms:W3CDTF">2011-08-11T22:37:44Z</dcterms:modified>
</cp:coreProperties>
</file>